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PROD65-FS3\Common\Common\PVT_SAN\Templates &amp; Examples\Tech Eval\"/>
    </mc:Choice>
  </mc:AlternateContent>
  <xr:revisionPtr revIDLastSave="0" documentId="13_ncr:1_{CABB4EF8-8329-46D8-BAA1-22D9BF4719E4}" xr6:coauthVersionLast="45" xr6:coauthVersionMax="45" xr10:uidLastSave="{00000000-0000-0000-0000-000000000000}"/>
  <bookViews>
    <workbookView xWindow="28680" yWindow="-16290" windowWidth="29040" windowHeight="15840" tabRatio="828" firstSheet="1" activeTab="13"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 name="SF-424A Minus FFRDC" sheetId="14" r:id="rId14"/>
    <sheet name="Alternate Budget Views" sheetId="15" state="hidden" r:id="rId15"/>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Fringe'!$A$1:$Q$42</definedName>
    <definedName name="Z_5BEC5FDE_32D0_42EF_8D2A_06DCBD4F05CC_.wvu.PrintArea" localSheetId="6" hidden="1">'f. Contractual'!$B$1:$I$38</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Share'!$B$1:$J$37</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Fringe'!$A$1:$Q$42</definedName>
    <definedName name="Z_6588CF8C_0BB8_4786_9A46_0A2D10254132_.wvu.PrintArea" localSheetId="6" hidden="1">'f. Contractual'!$B$1:$I$38</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Share'!$B$1:$J$37</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Fringe'!$A$1:$Q$42</definedName>
    <definedName name="Z_712CE29F_EFCA_4968_A7C5_599F87319D6A_.wvu.PrintArea" localSheetId="6" hidden="1">'f. Contractual'!$B$1:$I$38</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Share'!$B$1:$J$37</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Fringe'!$A$1:$Q$42</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Fringe'!$A$1:$Q$42</definedName>
    <definedName name="Z_D5CEF8EB_A9A7_4458_BF65_8F18E34CBA87_.wvu.PrintArea" localSheetId="6" hidden="1">'f. Contractual'!$B$1:$I$38</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Share'!$B$1:$J$37</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Fringe'!$A$1:$Q$42</definedName>
    <definedName name="Z_D7FF18E2_A72D_4088_BD59_9D74A43C39A8_.wvu.PrintArea" localSheetId="6" hidden="1">'f. Contractual'!$B$1:$I$38</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Share'!$B$1:$J$37</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6" l="1"/>
  <c r="E10" i="5"/>
  <c r="E17" i="7" l="1"/>
  <c r="I28" i="7"/>
  <c r="I32" i="7"/>
  <c r="I33" i="7"/>
  <c r="I34" i="7"/>
  <c r="I24" i="7"/>
  <c r="I25" i="7"/>
  <c r="I26" i="7"/>
  <c r="I27" i="7"/>
  <c r="N103" i="15" l="1"/>
  <c r="M103" i="15"/>
  <c r="L103" i="15"/>
  <c r="K103" i="15"/>
  <c r="J103" i="15"/>
  <c r="I103" i="15"/>
  <c r="N100" i="15"/>
  <c r="N101" i="15"/>
  <c r="N102" i="15"/>
  <c r="H100" i="15"/>
  <c r="I100" i="15"/>
  <c r="J100" i="15"/>
  <c r="K100" i="15"/>
  <c r="L100" i="15"/>
  <c r="M100" i="15"/>
  <c r="H101" i="15"/>
  <c r="I101" i="15"/>
  <c r="J101" i="15"/>
  <c r="K101" i="15"/>
  <c r="L101" i="15"/>
  <c r="M101" i="15"/>
  <c r="H102" i="15"/>
  <c r="I102" i="15"/>
  <c r="J102" i="15"/>
  <c r="K102" i="15"/>
  <c r="L102" i="15"/>
  <c r="M102" i="15"/>
  <c r="H99" i="15"/>
  <c r="N99" i="15"/>
  <c r="J99" i="15"/>
  <c r="K99" i="15"/>
  <c r="L99" i="15"/>
  <c r="M99" i="15"/>
  <c r="I99" i="15"/>
  <c r="M94" i="15"/>
  <c r="L94" i="15"/>
  <c r="K94" i="15"/>
  <c r="J94" i="15"/>
  <c r="I94" i="15"/>
  <c r="H88" i="15"/>
  <c r="I88" i="15"/>
  <c r="J88" i="15"/>
  <c r="K88" i="15"/>
  <c r="L88" i="15"/>
  <c r="M88" i="15"/>
  <c r="N88" i="15"/>
  <c r="H89" i="15"/>
  <c r="I89" i="15"/>
  <c r="J89" i="15"/>
  <c r="K89" i="15"/>
  <c r="L89" i="15"/>
  <c r="M89" i="15"/>
  <c r="N89" i="15"/>
  <c r="H90" i="15"/>
  <c r="I90" i="15"/>
  <c r="J90" i="15"/>
  <c r="K90" i="15"/>
  <c r="L90" i="15"/>
  <c r="M90" i="15"/>
  <c r="N90" i="15"/>
  <c r="H91" i="15"/>
  <c r="I91" i="15"/>
  <c r="J91" i="15"/>
  <c r="K91" i="15"/>
  <c r="L91" i="15"/>
  <c r="M91" i="15"/>
  <c r="N91" i="15"/>
  <c r="H92" i="15"/>
  <c r="I92" i="15"/>
  <c r="J92" i="15"/>
  <c r="K92" i="15"/>
  <c r="L92" i="15"/>
  <c r="M92" i="15"/>
  <c r="N92" i="15"/>
  <c r="H93" i="15"/>
  <c r="I93" i="15"/>
  <c r="J93" i="15"/>
  <c r="K93" i="15"/>
  <c r="L93" i="15"/>
  <c r="M93" i="15"/>
  <c r="N93" i="15"/>
  <c r="H87" i="15"/>
  <c r="N87" i="15"/>
  <c r="J87" i="15"/>
  <c r="K87" i="15"/>
  <c r="L87" i="15"/>
  <c r="M87" i="15"/>
  <c r="I87" i="15"/>
  <c r="W82" i="15"/>
  <c r="T82" i="15"/>
  <c r="Q82" i="15"/>
  <c r="N82" i="15"/>
  <c r="K82" i="15"/>
  <c r="W73" i="15"/>
  <c r="U73" i="15" s="1"/>
  <c r="W74" i="15"/>
  <c r="U74" i="15" s="1"/>
  <c r="W75" i="15"/>
  <c r="U75" i="15" s="1"/>
  <c r="W76" i="15"/>
  <c r="U76" i="15" s="1"/>
  <c r="W77" i="15"/>
  <c r="U77" i="15" s="1"/>
  <c r="W78" i="15"/>
  <c r="U78" i="15" s="1"/>
  <c r="W79" i="15"/>
  <c r="U79" i="15" s="1"/>
  <c r="W80" i="15"/>
  <c r="U80" i="15" s="1"/>
  <c r="W81" i="15"/>
  <c r="U81" i="15" s="1"/>
  <c r="T73" i="15"/>
  <c r="R73" i="15" s="1"/>
  <c r="T74" i="15"/>
  <c r="R74" i="15" s="1"/>
  <c r="T75" i="15"/>
  <c r="R75" i="15" s="1"/>
  <c r="T76" i="15"/>
  <c r="R76" i="15" s="1"/>
  <c r="T77" i="15"/>
  <c r="R77" i="15" s="1"/>
  <c r="T78" i="15"/>
  <c r="R78" i="15" s="1"/>
  <c r="T79" i="15"/>
  <c r="T80" i="15"/>
  <c r="T81" i="15"/>
  <c r="R81" i="15" s="1"/>
  <c r="Q73" i="15"/>
  <c r="O73" i="15" s="1"/>
  <c r="Q74" i="15"/>
  <c r="O74" i="15" s="1"/>
  <c r="Q75" i="15"/>
  <c r="O75" i="15" s="1"/>
  <c r="Q76" i="15"/>
  <c r="O76" i="15" s="1"/>
  <c r="Q77" i="15"/>
  <c r="O77" i="15" s="1"/>
  <c r="Q78" i="15"/>
  <c r="O78" i="15" s="1"/>
  <c r="Q79" i="15"/>
  <c r="O79" i="15" s="1"/>
  <c r="Q80" i="15"/>
  <c r="O80" i="15" s="1"/>
  <c r="Q81" i="15"/>
  <c r="O81" i="15" s="1"/>
  <c r="N73" i="15"/>
  <c r="L73" i="15" s="1"/>
  <c r="N74" i="15"/>
  <c r="L74" i="15" s="1"/>
  <c r="N75" i="15"/>
  <c r="L75" i="15" s="1"/>
  <c r="N76" i="15"/>
  <c r="L76" i="15" s="1"/>
  <c r="N77" i="15"/>
  <c r="N78" i="15"/>
  <c r="N79" i="15"/>
  <c r="L79" i="15" s="1"/>
  <c r="N80" i="15"/>
  <c r="L80" i="15" s="1"/>
  <c r="N81" i="15"/>
  <c r="L81" i="15" s="1"/>
  <c r="L77" i="15"/>
  <c r="L78" i="15"/>
  <c r="H73" i="15"/>
  <c r="H74" i="15"/>
  <c r="H75" i="15"/>
  <c r="H76" i="15"/>
  <c r="H77" i="15"/>
  <c r="H78" i="15"/>
  <c r="H79" i="15"/>
  <c r="H80" i="15"/>
  <c r="H81" i="15"/>
  <c r="H72" i="15"/>
  <c r="K73" i="15"/>
  <c r="K74" i="15"/>
  <c r="I74" i="15" s="1"/>
  <c r="K75" i="15"/>
  <c r="I75" i="15" s="1"/>
  <c r="K76" i="15"/>
  <c r="I76" i="15" s="1"/>
  <c r="K77" i="15"/>
  <c r="I77" i="15" s="1"/>
  <c r="K78" i="15"/>
  <c r="I78" i="15" s="1"/>
  <c r="K79" i="15"/>
  <c r="I79" i="15" s="1"/>
  <c r="K80" i="15"/>
  <c r="I80" i="15" s="1"/>
  <c r="K81" i="15"/>
  <c r="I81" i="15" s="1"/>
  <c r="I73" i="15"/>
  <c r="W72" i="15"/>
  <c r="U72" i="15" s="1"/>
  <c r="T72" i="15"/>
  <c r="R72" i="15" s="1"/>
  <c r="Q72" i="15"/>
  <c r="O72" i="15" s="1"/>
  <c r="N72" i="15"/>
  <c r="L72" i="15" s="1"/>
  <c r="K72" i="15"/>
  <c r="I72" i="15" s="1"/>
  <c r="I20" i="7"/>
  <c r="I6" i="7"/>
  <c r="I12" i="7"/>
  <c r="Z77" i="15" s="1"/>
  <c r="X77" i="15" s="1"/>
  <c r="I11" i="7"/>
  <c r="Z76" i="15" s="1"/>
  <c r="X76" i="15" s="1"/>
  <c r="I10" i="7"/>
  <c r="Z75" i="15" s="1"/>
  <c r="X75" i="15" s="1"/>
  <c r="I9" i="7"/>
  <c r="Z74" i="15" s="1"/>
  <c r="X74" i="15" s="1"/>
  <c r="V82" i="15"/>
  <c r="S82" i="15"/>
  <c r="R80" i="15"/>
  <c r="R79" i="15"/>
  <c r="Y82" i="15"/>
  <c r="P82" i="15"/>
  <c r="M82" i="15"/>
  <c r="J82" i="15"/>
  <c r="C30" i="15"/>
  <c r="B30" i="15"/>
  <c r="R82" i="15" l="1"/>
  <c r="I82" i="15"/>
  <c r="O82" i="15"/>
  <c r="L82" i="15"/>
  <c r="U82" i="15"/>
  <c r="O18" i="15"/>
  <c r="O16" i="15"/>
  <c r="O15" i="15"/>
  <c r="O13" i="15"/>
  <c r="O12" i="15"/>
  <c r="O11" i="15"/>
  <c r="O10" i="15"/>
  <c r="O9" i="15"/>
  <c r="J15" i="15"/>
  <c r="Q10" i="3"/>
  <c r="Q11" i="3"/>
  <c r="Q12" i="3"/>
  <c r="Q13" i="3"/>
  <c r="Q14" i="3"/>
  <c r="Q15" i="3"/>
  <c r="Q16" i="3"/>
  <c r="Q17" i="3"/>
  <c r="Q18" i="3"/>
  <c r="Q19" i="3"/>
  <c r="Q20" i="3"/>
  <c r="Q21" i="3"/>
  <c r="Q22" i="3"/>
  <c r="Q23" i="3"/>
  <c r="Q24" i="3"/>
  <c r="Q25" i="3"/>
  <c r="Q26" i="3"/>
  <c r="Q27" i="3"/>
  <c r="Q28" i="3"/>
  <c r="Q29" i="3"/>
  <c r="P9" i="3"/>
  <c r="P10" i="3"/>
  <c r="P11" i="3"/>
  <c r="P12" i="3"/>
  <c r="P13" i="3"/>
  <c r="P14" i="3"/>
  <c r="P15" i="3"/>
  <c r="P16" i="3"/>
  <c r="P17" i="3"/>
  <c r="P18" i="3"/>
  <c r="P19" i="3"/>
  <c r="P20" i="3"/>
  <c r="P21" i="3"/>
  <c r="P22" i="3"/>
  <c r="P23" i="3"/>
  <c r="P24" i="3"/>
  <c r="P25" i="3"/>
  <c r="P26" i="3"/>
  <c r="P27" i="3"/>
  <c r="P28" i="3"/>
  <c r="P29" i="3"/>
  <c r="M9" i="3"/>
  <c r="M10" i="3"/>
  <c r="M11" i="3"/>
  <c r="M12" i="3"/>
  <c r="M13" i="3"/>
  <c r="M14" i="3"/>
  <c r="M15" i="3"/>
  <c r="M16" i="3"/>
  <c r="M17" i="3"/>
  <c r="M18" i="3"/>
  <c r="M19" i="3"/>
  <c r="M20" i="3"/>
  <c r="M21" i="3"/>
  <c r="M22" i="3"/>
  <c r="M23" i="3"/>
  <c r="M24" i="3"/>
  <c r="M25" i="3"/>
  <c r="M26" i="3"/>
  <c r="M27" i="3"/>
  <c r="M28" i="3"/>
  <c r="M29" i="3"/>
  <c r="J9" i="3"/>
  <c r="J10" i="3"/>
  <c r="J11" i="3"/>
  <c r="J12" i="3"/>
  <c r="J13" i="3"/>
  <c r="J14" i="3"/>
  <c r="J15" i="3"/>
  <c r="J16" i="3"/>
  <c r="J17" i="3"/>
  <c r="J18" i="3"/>
  <c r="J19" i="3"/>
  <c r="J20" i="3"/>
  <c r="J21" i="3"/>
  <c r="J22" i="3"/>
  <c r="J23" i="3"/>
  <c r="J24" i="3"/>
  <c r="J25" i="3"/>
  <c r="J26" i="3"/>
  <c r="J27" i="3"/>
  <c r="J28" i="3"/>
  <c r="J29" i="3"/>
  <c r="G9" i="3"/>
  <c r="G10" i="3"/>
  <c r="G11" i="3"/>
  <c r="G12" i="3"/>
  <c r="G13" i="3"/>
  <c r="G14" i="3"/>
  <c r="G15" i="3"/>
  <c r="G16" i="3"/>
  <c r="G17" i="3"/>
  <c r="G18" i="3"/>
  <c r="G19" i="3"/>
  <c r="G20" i="3"/>
  <c r="G21" i="3"/>
  <c r="G22" i="3"/>
  <c r="G23" i="3"/>
  <c r="G24" i="3"/>
  <c r="G25" i="3"/>
  <c r="G26" i="3"/>
  <c r="G27" i="3"/>
  <c r="G28" i="3"/>
  <c r="G29" i="3"/>
  <c r="D9" i="3"/>
  <c r="D10" i="3"/>
  <c r="D11" i="3"/>
  <c r="D12" i="3"/>
  <c r="D13" i="3"/>
  <c r="D14" i="3"/>
  <c r="D15" i="3"/>
  <c r="D16" i="3"/>
  <c r="D17" i="3"/>
  <c r="D18" i="3"/>
  <c r="D19" i="3"/>
  <c r="D20" i="3"/>
  <c r="D21" i="3"/>
  <c r="D22" i="3"/>
  <c r="D23" i="3"/>
  <c r="D24" i="3"/>
  <c r="D25" i="3"/>
  <c r="D26" i="3"/>
  <c r="D27" i="3"/>
  <c r="D28" i="3"/>
  <c r="D29" i="3"/>
  <c r="D64" i="15"/>
  <c r="D63" i="15"/>
  <c r="D62" i="15"/>
  <c r="D61" i="15"/>
  <c r="D60" i="15"/>
  <c r="D59" i="15"/>
  <c r="D58" i="15"/>
  <c r="D57" i="15"/>
  <c r="D56" i="15"/>
  <c r="D55" i="15"/>
  <c r="D54" i="15"/>
  <c r="D53" i="15"/>
  <c r="D52" i="15"/>
  <c r="D51" i="15"/>
  <c r="D50" i="15"/>
  <c r="D49" i="15"/>
  <c r="L18" i="15"/>
  <c r="L16" i="15"/>
  <c r="L15" i="15"/>
  <c r="L13" i="15"/>
  <c r="L12" i="15"/>
  <c r="L11" i="15"/>
  <c r="L10" i="15"/>
  <c r="L9" i="15"/>
  <c r="I9" i="15"/>
  <c r="I10" i="15"/>
  <c r="I11" i="15"/>
  <c r="I12" i="15"/>
  <c r="I13" i="15"/>
  <c r="I15" i="15"/>
  <c r="I16" i="15"/>
  <c r="I18" i="15"/>
  <c r="F9" i="15"/>
  <c r="F10" i="15"/>
  <c r="F11" i="15"/>
  <c r="F12" i="15"/>
  <c r="F13" i="15"/>
  <c r="F15" i="15"/>
  <c r="F16" i="15"/>
  <c r="F18" i="15"/>
  <c r="C9" i="15"/>
  <c r="C10" i="15"/>
  <c r="C11" i="15"/>
  <c r="C12" i="15"/>
  <c r="C13" i="15"/>
  <c r="C15" i="15"/>
  <c r="C16" i="15"/>
  <c r="C18" i="15"/>
  <c r="P15" i="15"/>
  <c r="M15" i="15"/>
  <c r="G15" i="15"/>
  <c r="J7" i="11"/>
  <c r="R10" i="15" s="1"/>
  <c r="J8" i="11"/>
  <c r="R11" i="15" s="1"/>
  <c r="J9" i="11"/>
  <c r="R12" i="15" s="1"/>
  <c r="J10" i="11"/>
  <c r="R13" i="15" s="1"/>
  <c r="J11" i="11"/>
  <c r="J12" i="11"/>
  <c r="R15" i="15" s="1"/>
  <c r="J13" i="11"/>
  <c r="R16" i="15" s="1"/>
  <c r="J14" i="11"/>
  <c r="R18" i="15" s="1"/>
  <c r="J6" i="11"/>
  <c r="R9" i="15" s="1"/>
  <c r="J17" i="11"/>
  <c r="J18" i="11"/>
  <c r="J19" i="11"/>
  <c r="J20" i="11"/>
  <c r="J21" i="11"/>
  <c r="J22" i="11"/>
  <c r="J23" i="11"/>
  <c r="Q9" i="3" l="1"/>
  <c r="N15" i="15"/>
  <c r="K15" i="15"/>
  <c r="H15" i="15"/>
  <c r="E15" i="15"/>
  <c r="I31" i="11" l="1"/>
  <c r="I32" i="11" s="1"/>
  <c r="O14" i="15" s="1"/>
  <c r="H31" i="11"/>
  <c r="H32" i="11" s="1"/>
  <c r="L14" i="15" s="1"/>
  <c r="L17" i="15" s="1"/>
  <c r="L19" i="15" s="1"/>
  <c r="G31" i="11"/>
  <c r="G32" i="11" s="1"/>
  <c r="F31" i="11"/>
  <c r="F32" i="11" s="1"/>
  <c r="F14" i="15" s="1"/>
  <c r="F17" i="15" s="1"/>
  <c r="F19" i="15" s="1"/>
  <c r="E31" i="11"/>
  <c r="E32" i="11" s="1"/>
  <c r="C14" i="15" s="1"/>
  <c r="C17" i="15" s="1"/>
  <c r="C19" i="15" s="1"/>
  <c r="I15" i="11"/>
  <c r="H15" i="11"/>
  <c r="J15" i="11"/>
  <c r="G15" i="11"/>
  <c r="F15" i="11"/>
  <c r="E15" i="11"/>
  <c r="F33" i="11" l="1"/>
  <c r="G9" i="14" s="1"/>
  <c r="I33" i="11"/>
  <c r="G12" i="14" s="1"/>
  <c r="H33" i="11"/>
  <c r="G11" i="14" s="1"/>
  <c r="G33" i="11"/>
  <c r="G10" i="14" s="1"/>
  <c r="E33" i="11"/>
  <c r="G8" i="14" s="1"/>
  <c r="O17" i="15"/>
  <c r="O19" i="15" s="1"/>
  <c r="I14" i="15"/>
  <c r="I17" i="15" s="1"/>
  <c r="I19" i="15" s="1"/>
  <c r="I29" i="14"/>
  <c r="F1" i="14"/>
  <c r="C1" i="14"/>
  <c r="D12" i="1" l="1"/>
  <c r="D38" i="15" s="1"/>
  <c r="G8" i="13"/>
  <c r="D14" i="1"/>
  <c r="D40" i="15" s="1"/>
  <c r="G10" i="13"/>
  <c r="D13" i="1"/>
  <c r="D39" i="15" s="1"/>
  <c r="G9" i="13"/>
  <c r="D15" i="1"/>
  <c r="D41" i="15" s="1"/>
  <c r="G11" i="13"/>
  <c r="D16" i="1"/>
  <c r="D42" i="15" s="1"/>
  <c r="G12" i="13"/>
  <c r="I29" i="13"/>
  <c r="E10" i="2" l="1"/>
  <c r="H10" i="2"/>
  <c r="K10" i="2"/>
  <c r="N10" i="2"/>
  <c r="Q10" i="2"/>
  <c r="R10" i="2"/>
  <c r="S10" i="2" l="1"/>
  <c r="J30" i="11" l="1"/>
  <c r="J29" i="11"/>
  <c r="J28" i="11"/>
  <c r="J27" i="11"/>
  <c r="J26" i="11"/>
  <c r="J25" i="11"/>
  <c r="J24" i="11"/>
  <c r="J31" i="11" l="1"/>
  <c r="F16" i="10"/>
  <c r="H26" i="14" s="1"/>
  <c r="E16" i="10"/>
  <c r="G26" i="14" s="1"/>
  <c r="D16" i="10"/>
  <c r="F26" i="14" s="1"/>
  <c r="C16" i="10"/>
  <c r="E26" i="14" s="1"/>
  <c r="B16" i="10"/>
  <c r="D26" i="14" s="1"/>
  <c r="G15" i="10"/>
  <c r="G14" i="10"/>
  <c r="G13" i="10"/>
  <c r="G12" i="10"/>
  <c r="C46" i="9"/>
  <c r="H24" i="14" s="1"/>
  <c r="C38" i="9"/>
  <c r="G24" i="14" s="1"/>
  <c r="C30" i="9"/>
  <c r="F24" i="14" s="1"/>
  <c r="C22" i="9"/>
  <c r="E24" i="14" s="1"/>
  <c r="C14" i="9"/>
  <c r="D24" i="14" s="1"/>
  <c r="C43" i="8"/>
  <c r="H23" i="14" s="1"/>
  <c r="C36" i="8"/>
  <c r="G23" i="14" s="1"/>
  <c r="C29" i="8"/>
  <c r="F23" i="14" s="1"/>
  <c r="C22" i="8"/>
  <c r="E23" i="14" s="1"/>
  <c r="C15" i="8"/>
  <c r="D23" i="14" s="1"/>
  <c r="I31" i="7"/>
  <c r="H35" i="7"/>
  <c r="G35" i="7"/>
  <c r="F35" i="7"/>
  <c r="E35" i="7"/>
  <c r="D35" i="7"/>
  <c r="H28" i="7"/>
  <c r="G28" i="7"/>
  <c r="F28" i="7"/>
  <c r="E28" i="7"/>
  <c r="D28" i="7"/>
  <c r="I23" i="7"/>
  <c r="I22" i="7"/>
  <c r="I21" i="7"/>
  <c r="H17" i="7"/>
  <c r="G17" i="7"/>
  <c r="F17" i="7"/>
  <c r="D17" i="7"/>
  <c r="I16" i="7"/>
  <c r="Z81" i="15" s="1"/>
  <c r="X81" i="15" s="1"/>
  <c r="I15" i="7"/>
  <c r="Z80" i="15" s="1"/>
  <c r="X80" i="15" s="1"/>
  <c r="I14" i="7"/>
  <c r="Z79" i="15" s="1"/>
  <c r="X79" i="15" s="1"/>
  <c r="I13" i="7"/>
  <c r="Z78" i="15" s="1"/>
  <c r="X78" i="15" s="1"/>
  <c r="I8" i="7"/>
  <c r="Z73" i="15" s="1"/>
  <c r="X73" i="15" s="1"/>
  <c r="I7" i="7"/>
  <c r="Z72" i="15" s="1"/>
  <c r="X72" i="15" s="1"/>
  <c r="E55" i="6"/>
  <c r="E54" i="6"/>
  <c r="E53" i="6"/>
  <c r="E52" i="6"/>
  <c r="E51" i="6"/>
  <c r="E50" i="6"/>
  <c r="E49" i="6"/>
  <c r="E48" i="6"/>
  <c r="E56" i="6" s="1"/>
  <c r="E45" i="6"/>
  <c r="E44" i="6"/>
  <c r="E43" i="6"/>
  <c r="E42" i="6"/>
  <c r="E41" i="6"/>
  <c r="E40" i="6"/>
  <c r="E39" i="6"/>
  <c r="E38" i="6"/>
  <c r="E35" i="6"/>
  <c r="E34" i="6"/>
  <c r="E33" i="6"/>
  <c r="E32" i="6"/>
  <c r="E31" i="6"/>
  <c r="E30" i="6"/>
  <c r="E29" i="6"/>
  <c r="E28" i="6"/>
  <c r="E25" i="6"/>
  <c r="E24" i="6"/>
  <c r="E23" i="6"/>
  <c r="E22" i="6"/>
  <c r="E21" i="6"/>
  <c r="E20" i="6"/>
  <c r="E19" i="6"/>
  <c r="E18" i="6"/>
  <c r="E15" i="6"/>
  <c r="E14" i="6"/>
  <c r="E13" i="6"/>
  <c r="E12" i="6"/>
  <c r="E11" i="6"/>
  <c r="E9" i="6"/>
  <c r="E8" i="6"/>
  <c r="E45" i="5"/>
  <c r="E44" i="5"/>
  <c r="E43" i="5"/>
  <c r="E42" i="5"/>
  <c r="E41" i="5"/>
  <c r="E40" i="5"/>
  <c r="E37" i="5"/>
  <c r="E36" i="5"/>
  <c r="E35" i="5"/>
  <c r="E34" i="5"/>
  <c r="E33" i="5"/>
  <c r="E32" i="5"/>
  <c r="E38" i="5" s="1"/>
  <c r="G20" i="14" s="1"/>
  <c r="E29" i="5"/>
  <c r="E28" i="5"/>
  <c r="E27" i="5"/>
  <c r="E26" i="5"/>
  <c r="E25" i="5"/>
  <c r="E24" i="5"/>
  <c r="E21" i="5"/>
  <c r="E20" i="5"/>
  <c r="E19" i="5"/>
  <c r="E18" i="5"/>
  <c r="E17" i="5"/>
  <c r="E16" i="5"/>
  <c r="E13" i="5"/>
  <c r="E12" i="5"/>
  <c r="E11" i="5"/>
  <c r="E8" i="5"/>
  <c r="K45" i="4"/>
  <c r="K43" i="4"/>
  <c r="K42" i="4"/>
  <c r="K41" i="4"/>
  <c r="K40" i="4"/>
  <c r="K37" i="4"/>
  <c r="K35" i="4"/>
  <c r="K34" i="4"/>
  <c r="K33" i="4"/>
  <c r="K32" i="4"/>
  <c r="K29" i="4"/>
  <c r="K27" i="4"/>
  <c r="K26" i="4"/>
  <c r="K25" i="4"/>
  <c r="K24" i="4"/>
  <c r="K21" i="4"/>
  <c r="K19" i="4"/>
  <c r="K18" i="4"/>
  <c r="K17" i="4"/>
  <c r="K16" i="4"/>
  <c r="K13" i="4"/>
  <c r="K11" i="4"/>
  <c r="K10" i="4"/>
  <c r="K9" i="4"/>
  <c r="K8" i="4"/>
  <c r="Q26" i="2"/>
  <c r="Q25" i="2"/>
  <c r="E30" i="5" l="1"/>
  <c r="F20" i="14" s="1"/>
  <c r="E22" i="5"/>
  <c r="E20" i="14" s="1"/>
  <c r="E46" i="5"/>
  <c r="H20" i="14" s="1"/>
  <c r="J33" i="11"/>
  <c r="J32" i="11"/>
  <c r="R14" i="15" s="1"/>
  <c r="R17" i="15" s="1"/>
  <c r="R19" i="15" s="1"/>
  <c r="N94" i="15"/>
  <c r="E46" i="6"/>
  <c r="G21" i="14" s="1"/>
  <c r="E36" i="6"/>
  <c r="F21" i="14" s="1"/>
  <c r="K46" i="4"/>
  <c r="K38" i="4"/>
  <c r="G19" i="14" s="1"/>
  <c r="K30" i="4"/>
  <c r="F19" i="14" s="1"/>
  <c r="K22" i="4"/>
  <c r="E19" i="14" s="1"/>
  <c r="E26" i="6"/>
  <c r="E21" i="14" s="1"/>
  <c r="G37" i="7"/>
  <c r="G22" i="14" s="1"/>
  <c r="I26" i="14"/>
  <c r="I24" i="14"/>
  <c r="I35" i="7"/>
  <c r="H37" i="7"/>
  <c r="H22" i="14" s="1"/>
  <c r="F37" i="7"/>
  <c r="F22" i="14" s="1"/>
  <c r="E37" i="7"/>
  <c r="E22" i="14" s="1"/>
  <c r="D37" i="7"/>
  <c r="D22" i="14" s="1"/>
  <c r="I17" i="7"/>
  <c r="Z82" i="15" s="1"/>
  <c r="X82" i="15" s="1"/>
  <c r="K14" i="4"/>
  <c r="H21" i="14"/>
  <c r="H21" i="13"/>
  <c r="H19" i="14"/>
  <c r="H19" i="13"/>
  <c r="D26" i="13"/>
  <c r="G13" i="14"/>
  <c r="E16" i="6"/>
  <c r="I23" i="14"/>
  <c r="C47" i="9"/>
  <c r="G16" i="10"/>
  <c r="C44" i="8"/>
  <c r="H23" i="13"/>
  <c r="E30" i="1"/>
  <c r="D30" i="1"/>
  <c r="H20" i="13" l="1"/>
  <c r="K47" i="4"/>
  <c r="I37" i="7"/>
  <c r="I22" i="14"/>
  <c r="D19" i="14"/>
  <c r="I19" i="14" s="1"/>
  <c r="E57" i="6"/>
  <c r="D21" i="14"/>
  <c r="I21" i="14" s="1"/>
  <c r="F30" i="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s="1"/>
  <c r="H17" i="14" s="1"/>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34" i="3"/>
  <c r="P33" i="3"/>
  <c r="P32" i="3"/>
  <c r="P31" i="3"/>
  <c r="P30" i="3"/>
  <c r="P8" i="3"/>
  <c r="P7" i="3"/>
  <c r="K34" i="3"/>
  <c r="M33" i="3"/>
  <c r="M32" i="3"/>
  <c r="M31" i="3"/>
  <c r="M30" i="3"/>
  <c r="M8" i="3"/>
  <c r="M7" i="3"/>
  <c r="F22" i="1"/>
  <c r="E26" i="1"/>
  <c r="F26" i="1"/>
  <c r="E27" i="1"/>
  <c r="F27" i="1"/>
  <c r="H24" i="13"/>
  <c r="G24" i="13"/>
  <c r="G26" i="13"/>
  <c r="H26" i="13"/>
  <c r="P11" i="15" l="1"/>
  <c r="N11" i="15" s="1"/>
  <c r="M34" i="3"/>
  <c r="E21" i="1" s="1"/>
  <c r="M10" i="15" s="1"/>
  <c r="K10" i="15" s="1"/>
  <c r="H17" i="13"/>
  <c r="E31" i="1"/>
  <c r="M16" i="15" s="1"/>
  <c r="K16" i="15" s="1"/>
  <c r="G19" i="13"/>
  <c r="P34" i="3"/>
  <c r="F21" i="1" s="1"/>
  <c r="N34" i="2"/>
  <c r="G17" i="14" s="1"/>
  <c r="F31" i="1"/>
  <c r="F33" i="1"/>
  <c r="E33" i="1"/>
  <c r="M18" i="15" s="1"/>
  <c r="K18" i="15" s="1"/>
  <c r="F28" i="1"/>
  <c r="F29" i="1" s="1"/>
  <c r="H22" i="13"/>
  <c r="E22" i="1"/>
  <c r="M11" i="15" s="1"/>
  <c r="K11" i="15" s="1"/>
  <c r="F20" i="1"/>
  <c r="F24" i="1"/>
  <c r="F1" i="13"/>
  <c r="C1" i="13"/>
  <c r="P18" i="15" l="1"/>
  <c r="N18" i="15" s="1"/>
  <c r="P16" i="15"/>
  <c r="N16" i="15" s="1"/>
  <c r="P14" i="15"/>
  <c r="N14" i="15" s="1"/>
  <c r="P13" i="15"/>
  <c r="N13" i="15" s="1"/>
  <c r="P10" i="15"/>
  <c r="N10" i="15" s="1"/>
  <c r="P9" i="15"/>
  <c r="N9" i="15" s="1"/>
  <c r="H18" i="13"/>
  <c r="H25" i="13" s="1"/>
  <c r="H27" i="13" s="1"/>
  <c r="H18" i="14"/>
  <c r="H25" i="14" s="1"/>
  <c r="H27" i="14" s="1"/>
  <c r="G18" i="13"/>
  <c r="G18" i="14"/>
  <c r="G25" i="14" s="1"/>
  <c r="G27" i="14" s="1"/>
  <c r="G21" i="13"/>
  <c r="E24" i="1"/>
  <c r="M13" i="15" s="1"/>
  <c r="K13" i="15" s="1"/>
  <c r="F23" i="1"/>
  <c r="G17" i="13"/>
  <c r="E20" i="1"/>
  <c r="M9" i="15" s="1"/>
  <c r="K9" i="15" s="1"/>
  <c r="G20" i="13"/>
  <c r="E23" i="1"/>
  <c r="M12" i="15" s="1"/>
  <c r="K12" i="15" s="1"/>
  <c r="E7" i="5"/>
  <c r="F32" i="1" l="1"/>
  <c r="F34" i="1" s="1"/>
  <c r="P12" i="15"/>
  <c r="N12" i="15" s="1"/>
  <c r="K7" i="4"/>
  <c r="F12" i="13" l="1"/>
  <c r="I12" i="13" s="1"/>
  <c r="I34" i="11"/>
  <c r="P17" i="15"/>
  <c r="N17" i="15" s="1"/>
  <c r="G16" i="1"/>
  <c r="F42" i="15" s="1"/>
  <c r="E42" i="15" s="1"/>
  <c r="P19" i="15"/>
  <c r="N19" i="15" s="1"/>
  <c r="H11" i="12"/>
  <c r="D12" i="12"/>
  <c r="E12" i="12"/>
  <c r="G24" i="12"/>
  <c r="G26" i="12" s="1"/>
  <c r="H28" i="12"/>
  <c r="H36" i="12"/>
  <c r="H40" i="12" s="1"/>
  <c r="H37" i="12"/>
  <c r="H38" i="12"/>
  <c r="H39" i="12"/>
  <c r="E40" i="12"/>
  <c r="F40" i="12"/>
  <c r="G40" i="12"/>
  <c r="D43" i="12"/>
  <c r="D44" i="12"/>
  <c r="E45" i="12"/>
  <c r="F45" i="12"/>
  <c r="G45" i="12"/>
  <c r="H45" i="12"/>
  <c r="E53" i="12"/>
  <c r="F53" i="12"/>
  <c r="G53" i="12"/>
  <c r="H53" i="12"/>
  <c r="F24" i="13"/>
  <c r="E23" i="13"/>
  <c r="B26" i="1"/>
  <c r="C26" i="1"/>
  <c r="D26" i="1"/>
  <c r="B27" i="1"/>
  <c r="C27" i="1"/>
  <c r="D27" i="1"/>
  <c r="D28" i="1"/>
  <c r="E9" i="5"/>
  <c r="E14" i="5" s="1"/>
  <c r="D7" i="3"/>
  <c r="G7" i="3"/>
  <c r="J7" i="3"/>
  <c r="D8" i="3"/>
  <c r="G8" i="3"/>
  <c r="J8" i="3"/>
  <c r="D30" i="3"/>
  <c r="G30" i="3"/>
  <c r="J30" i="3"/>
  <c r="D31" i="3"/>
  <c r="G31" i="3"/>
  <c r="J31" i="3"/>
  <c r="D32" i="3"/>
  <c r="G32" i="3"/>
  <c r="J32" i="3"/>
  <c r="D33" i="3"/>
  <c r="G33" i="3"/>
  <c r="J33" i="3"/>
  <c r="B34" i="3"/>
  <c r="E34" i="3"/>
  <c r="H34" i="3"/>
  <c r="E8" i="2"/>
  <c r="H8" i="2"/>
  <c r="K8" i="2"/>
  <c r="R8" i="2"/>
  <c r="E9" i="2"/>
  <c r="H9" i="2"/>
  <c r="K9" i="2"/>
  <c r="R9"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G26" i="1" l="1"/>
  <c r="C16" i="1"/>
  <c r="F12" i="14" s="1"/>
  <c r="I12" i="14" s="1"/>
  <c r="H16" i="1"/>
  <c r="S31" i="2"/>
  <c r="S29" i="2"/>
  <c r="S27" i="2"/>
  <c r="S25" i="2"/>
  <c r="S23" i="2"/>
  <c r="S21" i="2"/>
  <c r="S19" i="2"/>
  <c r="S17" i="2"/>
  <c r="S15" i="2"/>
  <c r="S13" i="2"/>
  <c r="S11" i="2"/>
  <c r="Q33" i="3"/>
  <c r="Q31" i="3"/>
  <c r="Q8" i="3"/>
  <c r="E47" i="5"/>
  <c r="D20" i="14"/>
  <c r="I20" i="14" s="1"/>
  <c r="S33" i="2"/>
  <c r="S32" i="2"/>
  <c r="S30" i="2"/>
  <c r="S28" i="2"/>
  <c r="S26" i="2"/>
  <c r="S24" i="2"/>
  <c r="S22" i="2"/>
  <c r="S20" i="2"/>
  <c r="S18" i="2"/>
  <c r="S16" i="2"/>
  <c r="S14" i="2"/>
  <c r="S12" i="2"/>
  <c r="Q32" i="3"/>
  <c r="Q30" i="3"/>
  <c r="D45" i="12"/>
  <c r="R34" i="2"/>
  <c r="S9" i="2"/>
  <c r="Q7" i="3"/>
  <c r="G27" i="1"/>
  <c r="F20" i="13"/>
  <c r="B33" i="1"/>
  <c r="D18" i="15" s="1"/>
  <c r="B18" i="15" s="1"/>
  <c r="D33" i="1"/>
  <c r="F26" i="13"/>
  <c r="C33" i="1"/>
  <c r="E26" i="13"/>
  <c r="I26" i="13" s="1"/>
  <c r="C31" i="1"/>
  <c r="G16" i="15" s="1"/>
  <c r="E16" i="15" s="1"/>
  <c r="E24" i="13"/>
  <c r="B31" i="1"/>
  <c r="D24" i="13"/>
  <c r="I24" i="13" s="1"/>
  <c r="B30" i="1"/>
  <c r="D15" i="15" s="1"/>
  <c r="B15" i="15" s="1"/>
  <c r="D23" i="13"/>
  <c r="I23" i="13" s="1"/>
  <c r="C24" i="1"/>
  <c r="G13" i="15" s="1"/>
  <c r="E13" i="15" s="1"/>
  <c r="D23" i="1"/>
  <c r="B22" i="1"/>
  <c r="D11" i="15" s="1"/>
  <c r="B11" i="15" s="1"/>
  <c r="D19" i="13"/>
  <c r="G10" i="12"/>
  <c r="G9" i="12"/>
  <c r="G8" i="12"/>
  <c r="D22" i="13"/>
  <c r="E22" i="13"/>
  <c r="C28" i="1"/>
  <c r="C29" i="1" s="1"/>
  <c r="K34" i="2"/>
  <c r="E34" i="2"/>
  <c r="D17" i="14" s="1"/>
  <c r="S8" i="2"/>
  <c r="J34" i="3"/>
  <c r="F18" i="14" s="1"/>
  <c r="D34" i="3"/>
  <c r="G34" i="3"/>
  <c r="E18" i="14" s="1"/>
  <c r="F21" i="13"/>
  <c r="D31" i="1"/>
  <c r="J16" i="15" s="1"/>
  <c r="H16" i="15" s="1"/>
  <c r="D17" i="1"/>
  <c r="H34" i="2"/>
  <c r="E17" i="14" s="1"/>
  <c r="B28" i="1"/>
  <c r="D29" i="1"/>
  <c r="J14" i="15" s="1"/>
  <c r="H14" i="15" s="1"/>
  <c r="E19" i="13"/>
  <c r="F25" i="12" l="1"/>
  <c r="J18" i="15"/>
  <c r="H18" i="15" s="1"/>
  <c r="F19" i="12"/>
  <c r="J12" i="15"/>
  <c r="H12" i="15" s="1"/>
  <c r="D43" i="15"/>
  <c r="C64" i="15"/>
  <c r="E25" i="12"/>
  <c r="G18" i="15"/>
  <c r="E18" i="15" s="1"/>
  <c r="D23" i="12"/>
  <c r="D16" i="15"/>
  <c r="B16" i="15" s="1"/>
  <c r="E21" i="12"/>
  <c r="G14" i="15"/>
  <c r="E14" i="15" s="1"/>
  <c r="B42" i="15"/>
  <c r="C42" i="15" s="1"/>
  <c r="E25" i="14"/>
  <c r="E27" i="14" s="1"/>
  <c r="G13" i="13"/>
  <c r="D18" i="14"/>
  <c r="I18" i="14" s="1"/>
  <c r="Q34" i="3"/>
  <c r="F17" i="13"/>
  <c r="F17" i="14"/>
  <c r="F25" i="14" s="1"/>
  <c r="F27" i="14" s="1"/>
  <c r="S34" i="2"/>
  <c r="C22" i="1"/>
  <c r="G11" i="15" s="1"/>
  <c r="E11" i="15" s="1"/>
  <c r="G12" i="12"/>
  <c r="D18" i="12"/>
  <c r="D18" i="13"/>
  <c r="D20" i="1"/>
  <c r="D25" i="12"/>
  <c r="G33" i="1"/>
  <c r="E23" i="12"/>
  <c r="G31" i="1"/>
  <c r="D22" i="12"/>
  <c r="G30" i="1"/>
  <c r="F21" i="12"/>
  <c r="F22" i="13"/>
  <c r="E21" i="13"/>
  <c r="E20" i="12"/>
  <c r="D20" i="13"/>
  <c r="B23" i="1"/>
  <c r="D12" i="15" s="1"/>
  <c r="B12" i="15" s="1"/>
  <c r="B24" i="1"/>
  <c r="D21" i="13"/>
  <c r="C23" i="1"/>
  <c r="E20" i="13"/>
  <c r="D22" i="1"/>
  <c r="F19" i="13"/>
  <c r="I19" i="13" s="1"/>
  <c r="D21" i="1"/>
  <c r="F18" i="13"/>
  <c r="C21" i="1"/>
  <c r="E18" i="13"/>
  <c r="C20" i="1"/>
  <c r="E17" i="13"/>
  <c r="B20" i="1"/>
  <c r="D9" i="15" s="1"/>
  <c r="B9" i="15" s="1"/>
  <c r="D17" i="13"/>
  <c r="B29" i="1"/>
  <c r="F23" i="12"/>
  <c r="F22" i="12"/>
  <c r="D24" i="1"/>
  <c r="B21" i="1"/>
  <c r="C55" i="15" l="1"/>
  <c r="S15" i="15"/>
  <c r="Q15" i="15" s="1"/>
  <c r="I20" i="13"/>
  <c r="I17" i="13"/>
  <c r="F20" i="12"/>
  <c r="J13" i="15"/>
  <c r="H13" i="15" s="1"/>
  <c r="F18" i="12"/>
  <c r="J11" i="15"/>
  <c r="H11" i="15" s="1"/>
  <c r="F17" i="12"/>
  <c r="J10" i="15"/>
  <c r="H10" i="15" s="1"/>
  <c r="F16" i="12"/>
  <c r="J9" i="15"/>
  <c r="H9" i="15" s="1"/>
  <c r="H25" i="12"/>
  <c r="C58" i="15"/>
  <c r="S18" i="15"/>
  <c r="Q18" i="15" s="1"/>
  <c r="S16" i="15"/>
  <c r="Q16" i="15" s="1"/>
  <c r="C56" i="15"/>
  <c r="D21" i="12"/>
  <c r="H21" i="12" s="1"/>
  <c r="D14" i="15"/>
  <c r="B14" i="15" s="1"/>
  <c r="I21" i="13"/>
  <c r="D20" i="12"/>
  <c r="D13" i="15"/>
  <c r="B13" i="15" s="1"/>
  <c r="E19" i="12"/>
  <c r="G12" i="15"/>
  <c r="E12" i="15" s="1"/>
  <c r="E25" i="13"/>
  <c r="E27" i="13" s="1"/>
  <c r="E17" i="12"/>
  <c r="G10" i="15"/>
  <c r="E10" i="15" s="1"/>
  <c r="G21" i="1"/>
  <c r="D10" i="15"/>
  <c r="B10" i="15" s="1"/>
  <c r="E16" i="12"/>
  <c r="G9" i="15"/>
  <c r="E9" i="15" s="1"/>
  <c r="F25" i="13"/>
  <c r="F27" i="13" s="1"/>
  <c r="I17" i="14"/>
  <c r="I18" i="13"/>
  <c r="D25" i="14"/>
  <c r="D25" i="13"/>
  <c r="H23" i="12"/>
  <c r="G23" i="1"/>
  <c r="G22" i="1"/>
  <c r="E18" i="12"/>
  <c r="H18" i="12" s="1"/>
  <c r="D16" i="12"/>
  <c r="G20" i="1"/>
  <c r="G24" i="1"/>
  <c r="H22" i="12"/>
  <c r="D19" i="12"/>
  <c r="C32" i="1"/>
  <c r="D17" i="12"/>
  <c r="B32" i="1"/>
  <c r="D32" i="1"/>
  <c r="F24" i="12" l="1"/>
  <c r="F26" i="12" s="1"/>
  <c r="F10" i="12" s="1"/>
  <c r="H10" i="12" s="1"/>
  <c r="H20" i="12"/>
  <c r="H19" i="12"/>
  <c r="H16" i="12"/>
  <c r="D34" i="1"/>
  <c r="F10" i="13" s="1"/>
  <c r="I10" i="13" s="1"/>
  <c r="J17" i="15"/>
  <c r="H17" i="15" s="1"/>
  <c r="C53" i="15"/>
  <c r="S13" i="15"/>
  <c r="Q13" i="15" s="1"/>
  <c r="C52" i="15"/>
  <c r="S12" i="15"/>
  <c r="Q12" i="15" s="1"/>
  <c r="S11" i="15"/>
  <c r="Q11" i="15" s="1"/>
  <c r="C51" i="15"/>
  <c r="E24" i="12"/>
  <c r="E26" i="12" s="1"/>
  <c r="F9" i="12" s="1"/>
  <c r="C50" i="15"/>
  <c r="S10" i="15"/>
  <c r="Q10" i="15" s="1"/>
  <c r="C34" i="1"/>
  <c r="G17" i="15"/>
  <c r="E17" i="15" s="1"/>
  <c r="B34" i="1"/>
  <c r="D17" i="15"/>
  <c r="B17" i="15" s="1"/>
  <c r="S9" i="15"/>
  <c r="Q9" i="15" s="1"/>
  <c r="C49" i="15"/>
  <c r="I25" i="14"/>
  <c r="I27" i="14" s="1"/>
  <c r="D27" i="14"/>
  <c r="D27" i="13"/>
  <c r="H17" i="12"/>
  <c r="D24" i="12"/>
  <c r="D26" i="12" s="1"/>
  <c r="F8" i="12" s="1"/>
  <c r="H8" i="12" s="1"/>
  <c r="G14" i="1" l="1"/>
  <c r="F40" i="15" s="1"/>
  <c r="E40" i="15" s="1"/>
  <c r="G34" i="11"/>
  <c r="J19" i="15"/>
  <c r="H19" i="15" s="1"/>
  <c r="G19" i="15"/>
  <c r="E19" i="15" s="1"/>
  <c r="F34" i="11"/>
  <c r="D19" i="15"/>
  <c r="B19" i="15" s="1"/>
  <c r="E34" i="11"/>
  <c r="G13" i="1"/>
  <c r="F39" i="15" s="1"/>
  <c r="F9" i="13"/>
  <c r="I9" i="13" s="1"/>
  <c r="F8" i="13"/>
  <c r="I8" i="13" s="1"/>
  <c r="G12" i="1"/>
  <c r="F38" i="15" s="1"/>
  <c r="H24" i="12"/>
  <c r="H26" i="12" s="1"/>
  <c r="H9" i="12"/>
  <c r="H12" i="12" s="1"/>
  <c r="F12" i="12"/>
  <c r="H14" i="1" l="1"/>
  <c r="C14" i="1"/>
  <c r="B40" i="15" s="1"/>
  <c r="C40" i="15" s="1"/>
  <c r="H13" i="1"/>
  <c r="C13" i="1"/>
  <c r="B39" i="15" s="1"/>
  <c r="C39" i="15" s="1"/>
  <c r="H12" i="1"/>
  <c r="C12" i="1"/>
  <c r="F8" i="14" s="1"/>
  <c r="I8" i="14" s="1"/>
  <c r="E39" i="15"/>
  <c r="E38" i="15"/>
  <c r="G22" i="13"/>
  <c r="E28" i="1"/>
  <c r="G28" i="1" s="1"/>
  <c r="C62" i="15" s="1"/>
  <c r="F10" i="14" l="1"/>
  <c r="I10" i="14" s="1"/>
  <c r="F9" i="14"/>
  <c r="I9" i="14" s="1"/>
  <c r="B38" i="15"/>
  <c r="C38" i="15" s="1"/>
  <c r="G25" i="13"/>
  <c r="I22" i="13"/>
  <c r="E29" i="1"/>
  <c r="E32" i="1" s="1"/>
  <c r="G29" i="1" l="1"/>
  <c r="M14" i="15"/>
  <c r="K14" i="15" s="1"/>
  <c r="E34" i="1"/>
  <c r="M17" i="15"/>
  <c r="K17" i="15" s="1"/>
  <c r="G27" i="13"/>
  <c r="I25" i="13"/>
  <c r="I27" i="13" s="1"/>
  <c r="G32" i="1" l="1"/>
  <c r="G34" i="1" s="1"/>
  <c r="D36" i="11" s="1"/>
  <c r="J36" i="11" s="1"/>
  <c r="C54" i="15"/>
  <c r="M19" i="15"/>
  <c r="K19" i="15" s="1"/>
  <c r="H34" i="11"/>
  <c r="S14" i="15"/>
  <c r="Q14" i="15" s="1"/>
  <c r="F11" i="13"/>
  <c r="I11" i="13" s="1"/>
  <c r="I13" i="13" s="1"/>
  <c r="G15" i="1"/>
  <c r="F41" i="15" s="1"/>
  <c r="E41" i="15" s="1"/>
  <c r="C59" i="15" l="1"/>
  <c r="E64" i="15" s="1"/>
  <c r="S19" i="15"/>
  <c r="Q19" i="15" s="1"/>
  <c r="S17" i="15"/>
  <c r="Q17" i="15" s="1"/>
  <c r="C57" i="15"/>
  <c r="F13" i="13"/>
  <c r="G17" i="1"/>
  <c r="H31" i="1" s="1"/>
  <c r="C15" i="1"/>
  <c r="B41" i="15" s="1"/>
  <c r="C41" i="15" s="1"/>
  <c r="H15" i="1"/>
  <c r="H30" i="1"/>
  <c r="E50" i="15" l="1"/>
  <c r="E59" i="15"/>
  <c r="E55" i="15"/>
  <c r="E52" i="15"/>
  <c r="E51" i="15"/>
  <c r="E54" i="15"/>
  <c r="E53" i="15"/>
  <c r="E60" i="15"/>
  <c r="E58" i="15"/>
  <c r="E57" i="15"/>
  <c r="E49" i="15"/>
  <c r="E62" i="15"/>
  <c r="E56" i="15"/>
  <c r="H28" i="1"/>
  <c r="H33" i="1"/>
  <c r="H22" i="1"/>
  <c r="H27" i="1"/>
  <c r="H26" i="1"/>
  <c r="H23" i="1"/>
  <c r="H29" i="1"/>
  <c r="H24" i="1"/>
  <c r="F11" i="14"/>
  <c r="I11" i="14" s="1"/>
  <c r="I13" i="14" s="1"/>
  <c r="C17" i="1"/>
  <c r="F43" i="15"/>
  <c r="E43" i="15" s="1"/>
  <c r="H21" i="1"/>
  <c r="H32" i="1"/>
  <c r="H20" i="1"/>
  <c r="H17" i="1"/>
  <c r="H34" i="1" l="1"/>
  <c r="B43" i="15"/>
  <c r="C43" i="15" s="1"/>
  <c r="C61" i="15"/>
  <c r="F13" i="14"/>
  <c r="C63" i="15" l="1"/>
  <c r="E63" i="15" s="1"/>
  <c r="E61" i="15"/>
</calcChain>
</file>

<file path=xl/sharedStrings.xml><?xml version="1.0" encoding="utf-8"?>
<sst xmlns="http://schemas.openxmlformats.org/spreadsheetml/2006/main" count="721" uniqueCount="316">
  <si>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</si>
  <si>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</si>
  <si>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</si>
  <si>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</si>
  <si>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</si>
  <si>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</si>
  <si>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</si>
  <si>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</si>
  <si>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</si>
  <si>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</si>
  <si>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</si>
  <si>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</si>
  <si>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</si>
  <si>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</si>
  <si>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</si>
  <si>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</si>
  <si>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</si>
  <si>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</si>
  <si>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</si>
  <si>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</si>
  <si>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</si>
  <si>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</si>
  <si>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</si>
  <si>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</si>
  <si>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</si>
  <si>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</si>
  <si>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</si>
  <si>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</si>
  <si>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</si>
  <si>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</si>
  <si>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</si>
  <si>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</si>
  <si>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</si>
  <si>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</si>
  <si>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</si>
  <si>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</si>
  <si>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</si>
  <si>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</si>
  <si>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</si>
  <si>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</si>
  <si>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</si>
  <si>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</si>
  <si>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</si>
  <si>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</si>
  <si>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</si>
  <si>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</si>
  <si>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</si>
  <si>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</si>
  <si>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</si>
  <si>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</si>
  <si>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</si>
  <si>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</si>
  <si>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</si>
  <si>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</si>
  <si>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</si>
  <si>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</si>
  <si>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</si>
  <si>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</si>
  <si>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</si>
  <si>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</si>
  <si>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</si>
  <si>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</si>
  <si>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</si>
  <si>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</si>
  <si>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</si>
  <si>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</si>
  <si>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</si>
  <si>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</si>
  <si>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</si>
  <si>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</si>
  <si>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</si>
  <si>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</si>
  <si>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</si>
  <si>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</si>
  <si>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</si>
  <si>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</si>
  <si>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</si>
  <si>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</si>
  <si>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</si>
  <si>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</si>
  <si>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</si>
  <si>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</si>
  <si>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</si>
  <si>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</si>
  <si>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</si>
  <si>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</si>
  <si>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</si>
  <si>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</si>
  <si>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</si>
  <si>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</si>
  <si>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</si>
  <si>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</si>
  <si>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</si>
  <si>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</si>
  <si>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</si>
  <si>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</si>
  <si>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</si>
  <si>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</si>
  <si>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</si>
  <si>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</si>
  <si>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</si>
  <si>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</si>
  <si>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</si>
  <si>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</si>
  <si>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</si>
  <si>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</si>
  <si>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</si>
  <si>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</si>
  <si>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</si>
  <si>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</si>
  <si>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</si>
  <si>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</si>
  <si>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</si>
  <si>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</si>
  <si>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</si>
  <si>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</si>
  <si>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</si>
  <si>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</si>
  <si>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</si>
  <si>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</si>
  <si>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</si>
  <si>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</si>
  <si>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</si>
  <si>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</si>
  <si>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</si>
  <si>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</si>
  <si>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</si>
  <si>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</si>
  <si>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</si>
  <si>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</si>
  <si>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</si>
  <si>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</si>
  <si>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</si>
  <si>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</si>
  <si>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</si>
  <si>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</si>
  <si>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</si>
  <si>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</si>
  <si>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</si>
  <si>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</si>
  <si>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</si>
  <si>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</si>
  <si>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</si>
  <si>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</si>
  <si>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</si>
  <si>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</si>
  <si>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</si>
  <si>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</si>
  <si>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</si>
  <si>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</si>
  <si>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</si>
  <si>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</si>
  <si>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</si>
  <si>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</si>
  <si>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</si>
  <si>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</si>
  <si>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</si>
  <si>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</si>
  <si>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</si>
  <si>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</si>
  <si>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</si>
  <si>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</si>
  <si>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</si>
  <si>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</si>
  <si>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</si>
  <si>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</si>
  <si>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</si>
  <si>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</si>
  <si>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</si>
  <si>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</si>
  <si>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</si>
  <si>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</si>
  <si>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</si>
  <si>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</si>
  <si>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</si>
  <si>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</si>
  <si>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</si>
  <si>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</si>
  <si>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</si>
  <si>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</si>
  <si>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</si>
  <si>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</si>
  <si>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</si>
  <si>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</si>
  <si>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</si>
  <si>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</si>
  <si>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</si>
  <si>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</si>
  <si>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</si>
  <si>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</si>
  <si>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</si>
  <si>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</si>
  <si>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</si>
  <si>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</si>
  <si>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</si>
  <si>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</si>
  <si>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</si>
  <si>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</si>
  <si>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</si>
  <si>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</si>
  <si>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</si>
  <si>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</si>
  <si>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</si>
  <si>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</si>
  <si>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</si>
  <si>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</si>
  <si>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</si>
  <si>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</si>
  <si>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</si>
  <si>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</si>
  <si>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</si>
  <si>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</si>
  <si>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</si>
  <si>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</si>
  <si>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</si>
  <si>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</si>
  <si>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</si>
  <si>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</si>
  <si>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</si>
  <si>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</si>
  <si>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</si>
  <si>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</si>
  <si>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</si>
  <si>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</si>
  <si>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</si>
  <si>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</si>
  <si>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</si>
  <si>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</si>
  <si>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</si>
  <si>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</si>
  <si>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</si>
  <si>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</si>
  <si>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</si>
  <si>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Total Budget Period 4</t>
  </si>
  <si>
    <t>Total Budget Period 5</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</si>
  <si>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</si>
  <si>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</si>
  <si>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</si>
  <si>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</si>
  <si>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</si>
  <si>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</si>
  <si>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</si>
  <si>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sz val="10"/>
        <color rgb="FFFF0000"/>
        <rFont val="Arial"/>
        <family val="2"/>
      </rPr>
      <t>4.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</si>
  <si>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</si>
  <si>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</si>
  <si>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</si>
  <si>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</si>
  <si>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r>
      <t xml:space="preserve">INSTRUCTIONS - PLEASE READ!!!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</si>
  <si>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Cost Share Percentage per Budget Period</t>
  </si>
  <si>
    <t xml:space="preserve">Please read the instructions on each worksheet tab before starting. If you have any questions, please ask your EERE contact!                                                                                                    Do not modify this template or any cells or formulas!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</si>
  <si>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335.1).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</si>
  <si>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t>b. Fringe</t>
  </si>
  <si>
    <t>f. Contractual (NOT subrecipient provided)</t>
  </si>
  <si>
    <t>h. Other</t>
  </si>
  <si>
    <t>i. Indirect</t>
  </si>
  <si>
    <t>Total recipient provided cost share</t>
  </si>
  <si>
    <t>Total subrecipient provided cost share</t>
  </si>
  <si>
    <t>Grand Total Cost Share All Sources</t>
  </si>
  <si>
    <t>Recipient Provided Cost Share</t>
  </si>
  <si>
    <t>f. Subrecipient  (3rd Party) Provided Cost Share</t>
  </si>
  <si>
    <r>
      <rPr>
        <b/>
        <sz val="10"/>
        <rFont val="Arial"/>
        <family val="2"/>
      </rPr>
      <t xml:space="preserve">Cost Share Item 
</t>
    </r>
    <r>
      <rPr>
        <sz val="10"/>
        <rFont val="Arial"/>
        <family val="2"/>
      </rPr>
      <t>For simple cost share contributions from a partner provide the detail below; for complex contributions provide a separate budget justification (if required) or a supplementary detailed explanation</t>
    </r>
  </si>
  <si>
    <t xml:space="preserve">Total </t>
  </si>
  <si>
    <t>Funding source by budget period, by OCC</t>
  </si>
  <si>
    <t>Total Project</t>
  </si>
  <si>
    <t>Personnel</t>
  </si>
  <si>
    <t>Fringe Benefits</t>
  </si>
  <si>
    <t>Travel</t>
  </si>
  <si>
    <t>Equipment</t>
  </si>
  <si>
    <t>Supplies</t>
  </si>
  <si>
    <t>Contractual</t>
  </si>
  <si>
    <t>Construction</t>
  </si>
  <si>
    <t>Other</t>
  </si>
  <si>
    <t>Total Direct Charges</t>
  </si>
  <si>
    <t>Indirect Charges</t>
  </si>
  <si>
    <t>Cost share percentages, by budget period</t>
  </si>
  <si>
    <t>Budget Period No.</t>
  </si>
  <si>
    <t>Federal Share</t>
  </si>
  <si>
    <t>Recipient Share</t>
  </si>
  <si>
    <t>$</t>
  </si>
  <si>
    <t>%</t>
  </si>
  <si>
    <t>Original Budget Submission</t>
  </si>
  <si>
    <t>Percent Change from Original Submission</t>
  </si>
  <si>
    <t>Percent of Total Negotiated Budget</t>
  </si>
  <si>
    <t>DOE Share (non-FFRDC)</t>
  </si>
  <si>
    <t>DOE Share (FFRDC)</t>
  </si>
  <si>
    <t>Total DOE Share</t>
  </si>
  <si>
    <t>Non-Federal Cost Share</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</si>
  <si>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</si>
  <si>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 xml:space="preserve">Generated TEB Tables </t>
  </si>
  <si>
    <t>Alternate budget views for TPO budget evaluation</t>
  </si>
  <si>
    <t>FOR DOE USE ONLY</t>
  </si>
  <si>
    <t>computed automatically from Instructions and Cost Share sheets</t>
  </si>
  <si>
    <t>Budget Period Dates</t>
  </si>
  <si>
    <t>PO must add BP dates</t>
  </si>
  <si>
    <t>Start Date</t>
  </si>
  <si>
    <t>End Date</t>
  </si>
  <si>
    <t>computes automatically from Instructions sheet</t>
  </si>
  <si>
    <t xml:space="preserve">Change in Project Costs by OCC </t>
  </si>
  <si>
    <t>PO must add orignial budget detail</t>
  </si>
  <si>
    <t>Sub-recipient cost share breakout by budget period</t>
  </si>
  <si>
    <t>Sub-Recipient Name</t>
  </si>
  <si>
    <t>Budget Priod 3</t>
  </si>
  <si>
    <t>Total BP1</t>
  </si>
  <si>
    <t>Total BP2</t>
  </si>
  <si>
    <t>Total BP3</t>
  </si>
  <si>
    <t>Vendor Breakout by budget period - Formatted</t>
  </si>
  <si>
    <t>Vendor Name</t>
  </si>
  <si>
    <t>FFRRDC Breakout by budget period - Formatted</t>
  </si>
  <si>
    <t>Total BP4</t>
  </si>
  <si>
    <t>Total BP5</t>
  </si>
  <si>
    <t>populates up to 7 vendors from contractual sheet</t>
  </si>
  <si>
    <t>populates up tp 4 FFRDCs from contractual sheet</t>
  </si>
  <si>
    <t>populates up to 10 sub-recipients from contractual sheet</t>
  </si>
  <si>
    <t>PO must add cost share</t>
  </si>
  <si>
    <t>Total Contractual Cost Share (Sum of Recipient and Subrecipients)</t>
  </si>
  <si>
    <t>Sub-Recipient cost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</si>
</sst>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59"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b/>
      <sz val="14"/>
      <color theme="3"/>
      <name val="Arial"/>
      <family val="2"/>
    </font>
    <font>
      <b/>
      <sz val="10"/>
      <color theme="3"/>
      <name val="Arial"/>
      <family val="2"/>
    </font>
    <font>
      <b/>
      <sz val="10"/>
      <color rgb="FF0D0D0D"/>
      <name val="Calibri"/>
      <family val="2"/>
    </font>
    <font>
      <b/>
      <sz val="10"/>
      <color rgb="FF000000"/>
      <name val="Calibri"/>
      <family val="2"/>
    </font>
    <font>
      <sz val="10"/>
      <color rgb="FF0D0D0D"/>
      <name val="Calibri"/>
      <family val="2"/>
    </font>
    <font>
      <sz val="11"/>
      <name val="Calibri"/>
      <family val="2"/>
    </font>
    <font>
      <sz val="10"/>
      <color rgb="FF0D0D0D"/>
      <name val="Calibri"/>
      <family val="2"/>
      <scheme val="minor"/>
    </font>
    <font>
      <sz val="10"/>
      <name val="Calibri"/>
      <family val="2"/>
      <scheme val="minor"/>
    </font>
    <font>
      <sz val="10"/>
      <color rgb="FF000000"/>
      <name val="Calibri"/>
      <family val="2"/>
      <scheme val="minor"/>
    </font>
    <font>
      <b/>
      <sz val="10"/>
      <color rgb="FF0D0D0D"/>
      <name val="Calibri"/>
      <family val="2"/>
      <scheme val="minor"/>
    </font>
    <font>
      <b/>
      <sz val="10"/>
      <color rgb="FF000000"/>
      <name val="Calibri"/>
      <family val="2"/>
      <scheme val="minor"/>
    </font>
    <font>
      <sz val="20"/>
      <name val="Arial"/>
      <family val="2"/>
    </font>
    <font>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B4C6E7"/>
        <bgColor indexed="64"/>
      </patternFill>
    </fill>
    <fill>
      <patternFill patternType="solid">
        <fgColor theme="0" tint="-0.34998626667073579"/>
        <bgColor indexed="64"/>
      </patternFill>
    </fill>
    <fill>
      <patternFill patternType="solid">
        <fgColor rgb="FFA6A6A6"/>
        <bgColor indexed="64"/>
      </patternFill>
    </fill>
    <fill>
      <patternFill patternType="solid">
        <fgColor theme="4" tint="0.39997558519241921"/>
        <bgColor indexed="64"/>
      </patternFill>
    </fill>
    <fill>
      <patternFill patternType="solid">
        <fgColor rgb="FFC5D9F1"/>
        <bgColor rgb="FF000000"/>
      </patternFill>
    </fill>
    <fill>
      <patternFill patternType="solid">
        <fgColor theme="0" tint="-4.9989318521683403E-2"/>
        <bgColor indexed="64"/>
      </patternFill>
    </fill>
    <fill>
      <patternFill patternType="solid">
        <fgColor rgb="FFDCE6F1"/>
        <bgColor rgb="FF000000"/>
      </patternFill>
    </fill>
    <fill>
      <patternFill patternType="solid">
        <fgColor theme="3"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xf numFmtId="0" fontId="1" fillId="0" borderId="0"/>
  </cellStyleXfs>
  <cellXfs count="937">
    <xf numFmtId="0" fontId="0" fillId="0" borderId="0" xfId="0"/>
    <xf numFmtId="49" fontId="5" fillId="0" borderId="0" xfId="0" applyNumberFormat="1" applyFont="1" applyAlignment="1" applyProtection="1">
      <alignment horizontal="left" vertical="top" wrapText="1"/>
    </xf>
    <xf numFmtId="0" fontId="3" fillId="0" borderId="0" xfId="0" applyFont="1" applyAlignment="1" applyProtection="1">
      <alignment vertical="top"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0" xfId="0" applyFont="1" applyAlignment="1" applyProtection="1">
      <alignment horizontal="left" vertical="top" wrapText="1"/>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49" fontId="10" fillId="0" borderId="0" xfId="0" applyNumberFormat="1" applyFont="1" applyAlignment="1" applyProtection="1">
      <alignment horizontal="center" vertical="center"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165" fontId="5" fillId="0" borderId="0" xfId="0" applyNumberFormat="1" applyFont="1" applyAlignment="1" applyProtection="1">
      <alignment horizontal="right" vertical="top" wrapText="1"/>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 fontId="5" fillId="0" borderId="0" xfId="0" applyNumberFormat="1" applyFont="1" applyAlignment="1" applyProtection="1">
      <alignment vertical="top" wrapText="1"/>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4" fillId="0" borderId="28" xfId="0" applyFont="1" applyBorder="1" applyAlignment="1" applyProtection="1">
      <alignment horizontal="right"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2" fillId="0" borderId="0" xfId="0" applyFont="1" applyAlignment="1" applyProtection="1">
      <alignmen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49" fontId="4" fillId="6" borderId="48" xfId="2" applyNumberFormat="1" applyFont="1" applyFill="1" applyBorder="1" applyAlignment="1" applyProtection="1">
      <alignment horizontal="center" vertical="center" wrapText="1"/>
    </xf>
    <xf numFmtId="49" fontId="4" fillId="6" borderId="1" xfId="2" applyNumberFormat="1" applyFont="1" applyFill="1" applyBorder="1" applyAlignment="1" applyProtection="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4" fillId="6" borderId="53" xfId="0" applyFont="1" applyFill="1" applyBorder="1" applyAlignment="1" applyProtection="1">
      <alignment horizontal="center" vertical="top" wrapText="1"/>
    </xf>
    <xf numFmtId="1" fontId="5" fillId="5" borderId="1"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49" fontId="7" fillId="6" borderId="48" xfId="0" applyNumberFormat="1" applyFont="1" applyFill="1" applyBorder="1" applyAlignment="1" applyProtection="1">
      <alignment horizontal="left" vertical="top"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 fontId="4" fillId="6" borderId="53" xfId="0" applyNumberFormat="1" applyFont="1" applyFill="1" applyBorder="1" applyAlignment="1" applyProtection="1">
      <alignment horizontal="center" vertical="top" wrapText="1"/>
    </xf>
    <xf numFmtId="0" fontId="4" fillId="6" borderId="54" xfId="0" applyFont="1" applyFill="1" applyBorder="1" applyAlignment="1" applyProtection="1">
      <alignment horizontal="center" vertical="top" wrapText="1"/>
    </xf>
    <xf numFmtId="0" fontId="3" fillId="6" borderId="42" xfId="0" applyFont="1" applyFill="1" applyBorder="1" applyAlignment="1" applyProtection="1">
      <alignment horizontal="center" vertical="center" wrapText="1"/>
    </xf>
    <xf numFmtId="0" fontId="5" fillId="0" borderId="58" xfId="0" applyFont="1" applyBorder="1" applyAlignment="1" applyProtection="1">
      <alignment vertical="center" wrapText="1"/>
      <protection locked="0"/>
    </xf>
    <xf numFmtId="0" fontId="5" fillId="5" borderId="58" xfId="0" applyFont="1" applyFill="1" applyBorder="1" applyAlignment="1" applyProtection="1">
      <alignment horizontal="right" vertical="center" wrapText="1"/>
      <protection locked="0"/>
    </xf>
    <xf numFmtId="164" fontId="5" fillId="5" borderId="58" xfId="0" applyNumberFormat="1" applyFont="1" applyFill="1" applyBorder="1" applyAlignment="1" applyProtection="1">
      <alignment horizontal="right" vertical="center" wrapText="1"/>
      <protection locked="0"/>
    </xf>
    <xf numFmtId="1" fontId="5" fillId="5" borderId="58"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1" xfId="1"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0" fontId="7" fillId="6" borderId="1" xfId="0" applyFont="1" applyFill="1" applyBorder="1" applyAlignment="1" applyProtection="1">
      <alignment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5" fillId="5" borderId="35" xfId="0" applyFont="1" applyFill="1" applyBorder="1" applyAlignment="1" applyProtection="1">
      <alignment horizontal="left" vertical="top" wrapText="1"/>
      <protection locked="0"/>
    </xf>
    <xf numFmtId="164" fontId="5" fillId="5" borderId="58" xfId="0" applyNumberFormat="1" applyFont="1" applyFill="1" applyBorder="1" applyAlignment="1" applyProtection="1">
      <alignment horizontal="center" vertical="top" wrapText="1"/>
      <protection locked="0"/>
    </xf>
    <xf numFmtId="1" fontId="5" fillId="5" borderId="58" xfId="0" applyNumberFormat="1" applyFont="1" applyFill="1" applyBorder="1" applyAlignment="1" applyProtection="1">
      <alignment horizontal="right" vertical="top" wrapText="1"/>
      <protection locked="0"/>
    </xf>
    <xf numFmtId="165" fontId="5" fillId="5" borderId="58" xfId="1"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4" borderId="42" xfId="0" applyFont="1" applyFill="1" applyBorder="1" applyAlignment="1" applyProtection="1">
      <alignment horizontal="center" vertical="top" wrapText="1"/>
    </xf>
    <xf numFmtId="0" fontId="43" fillId="4" borderId="70" xfId="0" applyFont="1" applyFill="1" applyBorder="1" applyAlignment="1" applyProtection="1">
      <alignment horizontal="left" vertical="top" wrapText="1"/>
    </xf>
    <xf numFmtId="165" fontId="44" fillId="4" borderId="71" xfId="0" applyNumberFormat="1" applyFont="1" applyFill="1" applyBorder="1" applyAlignment="1" applyProtection="1">
      <alignment horizontal="right" vertical="top" wrapText="1"/>
    </xf>
    <xf numFmtId="0" fontId="44" fillId="4" borderId="72" xfId="0" applyFont="1" applyFill="1" applyBorder="1" applyAlignment="1" applyProtection="1">
      <alignment horizontal="left" vertical="top" wrapText="1"/>
    </xf>
    <xf numFmtId="0" fontId="43" fillId="4" borderId="70"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44" fillId="4" borderId="70" xfId="0" applyFont="1" applyFill="1" applyBorder="1" applyAlignment="1" applyProtection="1">
      <alignment horizontal="center" vertical="top" wrapText="1"/>
    </xf>
    <xf numFmtId="0" fontId="5" fillId="5" borderId="58" xfId="0" applyFont="1" applyFill="1" applyBorder="1" applyAlignment="1" applyProtection="1">
      <alignment horizontal="center" vertical="top" wrapText="1"/>
      <protection locked="0"/>
    </xf>
    <xf numFmtId="165" fontId="5" fillId="5" borderId="58" xfId="0" applyNumberFormat="1" applyFont="1" applyFill="1" applyBorder="1" applyAlignment="1" applyProtection="1">
      <alignment horizontal="right" vertical="top" wrapText="1"/>
      <protection locked="0"/>
    </xf>
    <xf numFmtId="1" fontId="5" fillId="5" borderId="58" xfId="0" applyNumberFormat="1" applyFont="1" applyFill="1" applyBorder="1" applyAlignment="1" applyProtection="1">
      <alignment horizontal="center" vertical="top" wrapText="1"/>
      <protection locked="0"/>
    </xf>
    <xf numFmtId="0" fontId="44" fillId="4" borderId="71" xfId="0" applyFont="1" applyFill="1" applyBorder="1" applyAlignment="1" applyProtection="1">
      <alignment horizontal="center" vertical="top" wrapText="1"/>
    </xf>
    <xf numFmtId="1" fontId="44" fillId="4" borderId="71"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1" xfId="0" applyNumberFormat="1" applyFont="1" applyFill="1" applyBorder="1" applyAlignment="1" applyProtection="1">
      <alignment horizontal="right" vertical="top" wrapText="1"/>
    </xf>
    <xf numFmtId="164" fontId="5" fillId="5" borderId="58"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4"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44" fillId="4" borderId="70" xfId="0" applyFont="1" applyFill="1" applyBorder="1" applyAlignment="1" applyProtection="1">
      <alignment vertical="top" wrapText="1"/>
    </xf>
    <xf numFmtId="165" fontId="44" fillId="4" borderId="73" xfId="0"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3" fillId="6" borderId="52"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2"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1" fontId="44" fillId="4" borderId="71"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8" xfId="0" applyNumberFormat="1" applyFont="1" applyFill="1" applyBorder="1" applyAlignment="1" applyProtection="1">
      <alignment vertical="top" wrapText="1"/>
      <protection locked="0"/>
    </xf>
    <xf numFmtId="1" fontId="44" fillId="4" borderId="71" xfId="0" applyNumberFormat="1" applyFont="1" applyFill="1" applyBorder="1" applyAlignment="1" applyProtection="1">
      <alignment horizontal="left" vertical="top" wrapText="1"/>
    </xf>
    <xf numFmtId="1" fontId="5" fillId="5" borderId="58"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22" xfId="0" applyFont="1" applyFill="1" applyBorder="1" applyAlignment="1" applyProtection="1">
      <alignment horizontal="center" vertical="center" wrapText="1"/>
    </xf>
    <xf numFmtId="0" fontId="43" fillId="4" borderId="74"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wrapText="1" indent="1"/>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8"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0" fontId="44" fillId="5" borderId="23"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4" fillId="6" borderId="40" xfId="0"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0" fontId="4" fillId="0" borderId="13"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49" fontId="7" fillId="0" borderId="11" xfId="0" applyNumberFormat="1" applyFont="1" applyBorder="1" applyAlignment="1">
      <alignment horizontal="right" vertical="center"/>
    </xf>
    <xf numFmtId="0" fontId="7" fillId="0" borderId="58"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9" fillId="0" borderId="0" xfId="0" applyFont="1" applyAlignment="1" applyProtection="1">
      <alignment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6" fontId="7" fillId="0" borderId="2" xfId="2" applyNumberFormat="1" applyFont="1" applyBorder="1" applyAlignment="1" applyProtection="1">
      <alignment horizontal="left"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49" fontId="4" fillId="4" borderId="28" xfId="2" applyNumberFormat="1" applyFont="1" applyFill="1" applyBorder="1" applyAlignment="1" applyProtection="1">
      <alignment horizontal="right" vertical="center" wrapText="1"/>
    </xf>
    <xf numFmtId="165" fontId="3" fillId="4" borderId="38" xfId="2" applyNumberFormat="1" applyFont="1" applyFill="1" applyBorder="1" applyAlignment="1" applyProtection="1">
      <alignment horizontal="center" vertical="center" wrapText="1"/>
    </xf>
    <xf numFmtId="9" fontId="3" fillId="4" borderId="38" xfId="2" applyNumberFormat="1" applyFont="1" applyFill="1" applyBorder="1" applyAlignment="1" applyProtection="1">
      <alignment horizontal="center" vertical="center" wrapText="1"/>
    </xf>
    <xf numFmtId="165" fontId="4" fillId="4" borderId="23" xfId="2" applyNumberFormat="1" applyFont="1" applyFill="1" applyBorder="1" applyAlignment="1" applyProtection="1">
      <alignment horizontal="center" vertical="center" wrapText="1"/>
    </xf>
    <xf numFmtId="165" fontId="7" fillId="4" borderId="23" xfId="2" applyNumberFormat="1" applyFont="1" applyFill="1" applyBorder="1" applyAlignment="1" applyProtection="1">
      <alignment horizontal="center" vertical="center" wrapText="1"/>
    </xf>
    <xf numFmtId="0" fontId="4" fillId="6" borderId="49" xfId="2" applyFont="1" applyFill="1" applyBorder="1" applyAlignment="1" applyProtection="1">
      <alignment horizontal="center" vertical="center" wrapText="1"/>
    </xf>
    <xf numFmtId="0" fontId="7" fillId="6" borderId="2" xfId="0" applyFont="1" applyFill="1" applyBorder="1" applyAlignment="1" applyProtection="1">
      <alignment vertical="center" wrapText="1"/>
    </xf>
    <xf numFmtId="0" fontId="4" fillId="6" borderId="1" xfId="2" applyFont="1" applyFill="1" applyBorder="1" applyAlignment="1" applyProtection="1">
      <alignment horizontal="center" vertical="center" wrapText="1"/>
    </xf>
    <xf numFmtId="0" fontId="7" fillId="6" borderId="23" xfId="2" applyFont="1" applyFill="1" applyBorder="1" applyAlignment="1" applyProtection="1">
      <alignment vertical="center" wrapText="1"/>
    </xf>
    <xf numFmtId="165" fontId="40"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0" borderId="0" xfId="0" applyFont="1" applyAlignment="1" applyProtection="1">
      <alignment horizontal="left" vertical="top" wrapText="1" indent="1"/>
      <protection locked="0"/>
    </xf>
    <xf numFmtId="0" fontId="6" fillId="0" borderId="0" xfId="0" applyFont="1" applyAlignment="1" applyProtection="1">
      <alignment vertical="top" wrapText="1"/>
      <protection locked="0"/>
    </xf>
    <xf numFmtId="0" fontId="5" fillId="0" borderId="0" xfId="0" applyFont="1" applyAlignment="1" applyProtection="1">
      <alignment horizontal="center" vertical="top" wrapText="1"/>
      <protection locked="0"/>
    </xf>
    <xf numFmtId="0" fontId="3" fillId="4" borderId="39" xfId="0" applyFont="1" applyFill="1" applyBorder="1" applyAlignment="1" applyProtection="1">
      <alignment horizontal="right" vertical="top" wrapText="1"/>
    </xf>
    <xf numFmtId="0" fontId="5" fillId="4" borderId="34" xfId="0" applyFont="1" applyFill="1" applyBorder="1" applyAlignment="1" applyProtection="1">
      <alignment horizontal="center" vertical="top" wrapText="1"/>
    </xf>
    <xf numFmtId="165" fontId="5" fillId="4" borderId="34" xfId="0" applyNumberFormat="1" applyFont="1" applyFill="1" applyBorder="1" applyAlignment="1" applyProtection="1">
      <alignment horizontal="right" vertical="top" wrapText="1"/>
    </xf>
    <xf numFmtId="1" fontId="5" fillId="4" borderId="34" xfId="0" applyNumberFormat="1" applyFont="1" applyFill="1" applyBorder="1" applyAlignment="1" applyProtection="1">
      <alignment horizontal="center" vertical="top" wrapText="1"/>
    </xf>
    <xf numFmtId="0" fontId="5" fillId="4" borderId="40" xfId="0" applyFont="1" applyFill="1" applyBorder="1" applyAlignment="1" applyProtection="1">
      <alignment horizontal="center" vertical="top" wrapText="1"/>
    </xf>
    <xf numFmtId="165" fontId="3" fillId="4" borderId="34" xfId="0" applyNumberFormat="1" applyFont="1" applyFill="1" applyBorder="1" applyAlignment="1" applyProtection="1">
      <alignment horizontal="right" vertical="top" wrapText="1"/>
    </xf>
    <xf numFmtId="165" fontId="5" fillId="4" borderId="8" xfId="0" applyNumberFormat="1" applyFont="1" applyFill="1" applyBorder="1" applyAlignment="1" applyProtection="1">
      <alignment horizontal="right" vertical="top" wrapText="1"/>
    </xf>
    <xf numFmtId="165" fontId="5" fillId="4" borderId="1" xfId="0" applyNumberFormat="1" applyFont="1" applyFill="1" applyBorder="1" applyAlignment="1" applyProtection="1">
      <alignment horizontal="right" vertical="top" wrapText="1"/>
    </xf>
    <xf numFmtId="165" fontId="5" fillId="4" borderId="58" xfId="0" applyNumberFormat="1" applyFont="1" applyFill="1" applyBorder="1" applyAlignment="1" applyProtection="1">
      <alignment horizontal="right" vertical="top" wrapText="1"/>
    </xf>
    <xf numFmtId="0" fontId="2"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4" fontId="5" fillId="0" borderId="0" xfId="0" applyNumberFormat="1" applyFont="1" applyAlignment="1" applyProtection="1">
      <alignment horizontal="right" vertical="top" wrapText="1"/>
      <protection locked="0"/>
    </xf>
    <xf numFmtId="164" fontId="5" fillId="4" borderId="34" xfId="0" applyNumberFormat="1" applyFont="1" applyFill="1" applyBorder="1" applyAlignment="1" applyProtection="1">
      <alignment horizontal="right" vertical="top" wrapText="1"/>
    </xf>
    <xf numFmtId="0" fontId="3" fillId="4" borderId="34"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center" vertical="top" wrapText="1"/>
    </xf>
    <xf numFmtId="0" fontId="3" fillId="4" borderId="40" xfId="0" applyFont="1" applyFill="1" applyBorder="1" applyAlignment="1" applyProtection="1">
      <alignment horizontal="center" vertical="top" wrapText="1"/>
    </xf>
    <xf numFmtId="165" fontId="5" fillId="4" borderId="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xf>
    <xf numFmtId="165" fontId="3" fillId="4" borderId="38" xfId="0" applyNumberFormat="1" applyFont="1" applyFill="1" applyBorder="1" applyAlignment="1" applyProtection="1">
      <alignment horizontal="right" vertical="top" wrapText="1"/>
    </xf>
    <xf numFmtId="165" fontId="3" fillId="4" borderId="27" xfId="0" applyNumberFormat="1" applyFont="1" applyFill="1" applyBorder="1" applyAlignment="1" applyProtection="1">
      <alignment horizontal="right" vertical="top" wrapText="1"/>
    </xf>
    <xf numFmtId="165" fontId="3" fillId="4" borderId="40" xfId="0" applyNumberFormat="1" applyFont="1" applyFill="1" applyBorder="1" applyAlignment="1" applyProtection="1">
      <alignment horizontal="right" vertical="top" wrapText="1"/>
    </xf>
    <xf numFmtId="165" fontId="3" fillId="4" borderId="32" xfId="0" applyNumberFormat="1" applyFont="1" applyFill="1" applyBorder="1" applyAlignment="1" applyProtection="1">
      <alignment horizontal="right" vertical="top" wrapText="1"/>
    </xf>
    <xf numFmtId="1" fontId="5" fillId="0" borderId="0" xfId="0" applyNumberFormat="1" applyFont="1" applyAlignment="1" applyProtection="1">
      <alignment vertical="top" wrapText="1"/>
      <protection locked="0"/>
    </xf>
    <xf numFmtId="0" fontId="12" fillId="0" borderId="0" xfId="0" applyFont="1" applyAlignment="1" applyProtection="1">
      <alignment vertical="top" wrapText="1"/>
    </xf>
    <xf numFmtId="1" fontId="5" fillId="4" borderId="34" xfId="0" applyNumberFormat="1" applyFont="1" applyFill="1" applyBorder="1" applyAlignment="1" applyProtection="1">
      <alignment vertical="top" wrapText="1"/>
    </xf>
    <xf numFmtId="0" fontId="5" fillId="4" borderId="40" xfId="0" applyFont="1" applyFill="1" applyBorder="1" applyAlignment="1" applyProtection="1">
      <alignment horizontal="left" vertical="top" wrapText="1"/>
    </xf>
    <xf numFmtId="1" fontId="3" fillId="4" borderId="34" xfId="0" applyNumberFormat="1" applyFont="1" applyFill="1" applyBorder="1" applyAlignment="1" applyProtection="1">
      <alignment vertical="top" wrapText="1"/>
    </xf>
    <xf numFmtId="0" fontId="3" fillId="4" borderId="40" xfId="0" applyFont="1" applyFill="1" applyBorder="1" applyAlignment="1" applyProtection="1">
      <alignment horizontal="left" vertical="top" wrapText="1"/>
    </xf>
    <xf numFmtId="1" fontId="5" fillId="0" borderId="0" xfId="0" applyNumberFormat="1" applyFont="1" applyAlignment="1" applyProtection="1">
      <alignment horizontal="left" vertical="top" wrapText="1"/>
      <protection locked="0"/>
    </xf>
    <xf numFmtId="1" fontId="5" fillId="4" borderId="34" xfId="0" applyNumberFormat="1" applyFont="1" applyFill="1" applyBorder="1" applyAlignment="1" applyProtection="1">
      <alignment horizontal="left" vertical="top" wrapText="1"/>
    </xf>
    <xf numFmtId="165" fontId="3" fillId="4" borderId="57"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44" fontId="7" fillId="6" borderId="1" xfId="1" applyFont="1" applyFill="1" applyBorder="1" applyAlignment="1" applyProtection="1">
      <alignment horizontal="center" wrapText="1"/>
    </xf>
    <xf numFmtId="0" fontId="5" fillId="0" borderId="0" xfId="0" applyFont="1" applyAlignment="1" applyProtection="1">
      <alignment wrapText="1"/>
      <protection locked="0"/>
    </xf>
    <xf numFmtId="0" fontId="5"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0" fontId="0" fillId="0" borderId="0" xfId="0" applyAlignment="1" applyProtection="1">
      <alignment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 fontId="3" fillId="8" borderId="38" xfId="0" applyNumberFormat="1" applyFont="1" applyFill="1" applyBorder="1" applyAlignment="1" applyProtection="1">
      <alignment horizontal="center" vertical="top" wrapText="1"/>
    </xf>
    <xf numFmtId="0" fontId="5" fillId="0" borderId="33" xfId="0" applyFont="1" applyFill="1" applyBorder="1" applyAlignment="1" applyProtection="1">
      <alignment vertical="top" wrapText="1"/>
      <protection locked="0"/>
    </xf>
    <xf numFmtId="0" fontId="1" fillId="0" borderId="8" xfId="0" applyFont="1" applyBorder="1" applyAlignment="1" applyProtection="1">
      <alignment vertical="center"/>
      <protection locked="0"/>
    </xf>
    <xf numFmtId="164" fontId="1" fillId="5" borderId="8" xfId="0" applyNumberFormat="1" applyFont="1" applyFill="1" applyBorder="1" applyAlignment="1" applyProtection="1">
      <alignment horizontal="center" vertical="top" wrapText="1"/>
      <protection locked="0"/>
    </xf>
    <xf numFmtId="0" fontId="1" fillId="5" borderId="7"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0" borderId="7" xfId="0"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5" borderId="7" xfId="0" applyFont="1" applyFill="1" applyBorder="1" applyAlignment="1" applyProtection="1">
      <alignment vertical="top" wrapText="1"/>
      <protection locked="0"/>
    </xf>
    <xf numFmtId="164" fontId="7" fillId="5" borderId="1" xfId="1" applyNumberFormat="1" applyFont="1" applyFill="1" applyBorder="1" applyAlignment="1" applyProtection="1">
      <alignment horizontal="center" wrapText="1"/>
      <protection locked="0"/>
    </xf>
    <xf numFmtId="164" fontId="5" fillId="0" borderId="8" xfId="0" applyNumberFormat="1" applyFont="1" applyFill="1" applyBorder="1" applyAlignment="1" applyProtection="1">
      <alignment horizontal="right" vertical="top" wrapText="1"/>
      <protection locked="0"/>
    </xf>
    <xf numFmtId="164" fontId="5" fillId="0" borderId="3" xfId="0" applyNumberFormat="1" applyFont="1" applyFill="1" applyBorder="1" applyAlignment="1" applyProtection="1">
      <alignment horizontal="right" vertical="top" wrapText="1"/>
      <protection locked="0"/>
    </xf>
    <xf numFmtId="164" fontId="5" fillId="0" borderId="12" xfId="0" applyNumberFormat="1" applyFont="1" applyFill="1" applyBorder="1" applyAlignment="1" applyProtection="1">
      <alignment horizontal="right" vertical="top" wrapText="1"/>
      <protection locked="0"/>
    </xf>
    <xf numFmtId="0" fontId="7" fillId="0" borderId="11" xfId="0" applyFont="1" applyBorder="1" applyAlignment="1" applyProtection="1">
      <alignment horizontal="left" vertical="center" wrapText="1"/>
      <protection locked="0"/>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4" fillId="6" borderId="54" xfId="0" applyFont="1" applyFill="1" applyBorder="1" applyAlignment="1" applyProtection="1">
      <alignment horizontal="center" vertical="center" wrapText="1"/>
    </xf>
    <xf numFmtId="165" fontId="4" fillId="6" borderId="53" xfId="0" applyNumberFormat="1" applyFont="1" applyFill="1" applyBorder="1" applyAlignment="1" applyProtection="1">
      <alignment horizontal="center" vertical="center" wrapText="1"/>
    </xf>
    <xf numFmtId="1" fontId="4" fillId="6" borderId="53" xfId="0" applyNumberFormat="1"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protection locked="0"/>
    </xf>
    <xf numFmtId="49" fontId="4" fillId="6" borderId="33" xfId="0" applyNumberFormat="1" applyFont="1"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165" fontId="4" fillId="6" borderId="1" xfId="1" applyNumberFormat="1" applyFont="1" applyFill="1" applyBorder="1" applyAlignment="1" applyProtection="1">
      <alignment horizontal="center" wrapText="1"/>
    </xf>
    <xf numFmtId="165" fontId="4" fillId="4" borderId="38" xfId="1" applyNumberFormat="1" applyFont="1" applyFill="1" applyBorder="1" applyAlignment="1" applyProtection="1">
      <alignment horizontal="center" wrapText="1"/>
    </xf>
    <xf numFmtId="165" fontId="2" fillId="0" borderId="8" xfId="0" applyNumberFormat="1" applyFont="1" applyBorder="1" applyAlignment="1" applyProtection="1">
      <alignment horizontal="right" vertical="top" wrapText="1"/>
      <protection locked="0"/>
    </xf>
    <xf numFmtId="0" fontId="2" fillId="0" borderId="8" xfId="0" applyFont="1" applyBorder="1" applyProtection="1">
      <protection locked="0"/>
    </xf>
    <xf numFmtId="165" fontId="2" fillId="0" borderId="1" xfId="0" applyNumberFormat="1" applyFont="1" applyBorder="1" applyAlignment="1" applyProtection="1">
      <alignment horizontal="right" vertical="top" wrapText="1"/>
      <protection locked="0"/>
    </xf>
    <xf numFmtId="0" fontId="2" fillId="0" borderId="1" xfId="0" applyFont="1" applyBorder="1" applyProtection="1">
      <protection locked="0"/>
    </xf>
    <xf numFmtId="49" fontId="2" fillId="0" borderId="0" xfId="0" applyNumberFormat="1" applyFont="1" applyBorder="1" applyAlignment="1" applyProtection="1">
      <alignment horizontal="left" vertical="center"/>
      <protection locked="0"/>
    </xf>
    <xf numFmtId="49" fontId="36" fillId="0" borderId="0"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right" vertical="center" wrapText="1"/>
      <protection locked="0"/>
    </xf>
    <xf numFmtId="49" fontId="36"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right" vertical="center" wrapText="1"/>
      <protection locked="0"/>
    </xf>
    <xf numFmtId="0" fontId="7" fillId="0" borderId="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2" fillId="0" borderId="0" xfId="0" applyNumberFormat="1" applyFont="1" applyBorder="1" applyAlignment="1" applyProtection="1">
      <alignment horizontal="center" vertical="center" wrapText="1"/>
      <protection locked="0"/>
    </xf>
    <xf numFmtId="49" fontId="0" fillId="0" borderId="0" xfId="0" applyNumberFormat="1" applyAlignment="1" applyProtection="1">
      <alignment horizontal="left" vertical="center" wrapText="1"/>
      <protection locked="0"/>
    </xf>
    <xf numFmtId="49" fontId="5" fillId="0" borderId="0" xfId="0" applyNumberFormat="1" applyFont="1" applyAlignment="1" applyProtection="1">
      <alignment horizontal="left" vertical="center" wrapText="1"/>
      <protection locked="0"/>
    </xf>
    <xf numFmtId="0" fontId="2" fillId="6" borderId="41" xfId="0" applyFont="1" applyFill="1" applyBorder="1" applyAlignment="1" applyProtection="1">
      <alignment horizontal="left" vertical="center" wrapText="1"/>
      <protection locked="0"/>
    </xf>
    <xf numFmtId="0" fontId="4" fillId="4" borderId="37"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wrapText="1"/>
      <protection locked="0"/>
    </xf>
    <xf numFmtId="165" fontId="5" fillId="4" borderId="8"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0" fontId="3" fillId="0" borderId="0" xfId="0" applyFont="1" applyAlignment="1" applyProtection="1">
      <alignment horizontal="center" vertical="center" wrapText="1"/>
      <protection locked="0"/>
    </xf>
    <xf numFmtId="49" fontId="3" fillId="0" borderId="0" xfId="0" applyNumberFormat="1" applyFont="1" applyAlignment="1" applyProtection="1">
      <alignment horizontal="right" vertical="center" wrapText="1"/>
      <protection locked="0"/>
    </xf>
    <xf numFmtId="49" fontId="2" fillId="0" borderId="0" xfId="0" applyNumberFormat="1" applyFont="1" applyAlignment="1" applyProtection="1">
      <alignment vertical="center" wrapText="1"/>
      <protection locked="0"/>
    </xf>
    <xf numFmtId="49" fontId="2" fillId="0" borderId="0" xfId="0" applyNumberFormat="1" applyFont="1" applyAlignment="1" applyProtection="1">
      <alignment horizontal="left" vertical="center" wrapText="1"/>
      <protection locked="0"/>
    </xf>
    <xf numFmtId="0" fontId="2" fillId="0" borderId="0" xfId="0" applyFont="1" applyAlignment="1" applyProtection="1">
      <alignment vertical="center" wrapText="1"/>
      <protection locked="0"/>
    </xf>
    <xf numFmtId="0" fontId="5" fillId="0" borderId="0" xfId="0" applyFont="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1" fontId="4" fillId="0" borderId="0" xfId="0" applyNumberFormat="1"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6" borderId="44" xfId="0" applyFont="1" applyFill="1" applyBorder="1" applyAlignment="1" applyProtection="1">
      <alignment horizontal="center" vertical="center" wrapText="1"/>
      <protection locked="0"/>
    </xf>
    <xf numFmtId="164" fontId="4" fillId="6" borderId="44" xfId="0" applyNumberFormat="1" applyFont="1" applyFill="1" applyBorder="1" applyAlignment="1" applyProtection="1">
      <alignment horizontal="center" vertical="center" wrapText="1"/>
      <protection locked="0"/>
    </xf>
    <xf numFmtId="165" fontId="4" fillId="6" borderId="44" xfId="0" applyNumberFormat="1" applyFont="1" applyFill="1" applyBorder="1" applyAlignment="1" applyProtection="1">
      <alignment horizontal="center" vertical="center" wrapText="1"/>
      <protection locked="0"/>
    </xf>
    <xf numFmtId="1" fontId="4" fillId="6" borderId="44" xfId="0" applyNumberFormat="1"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protection locked="0"/>
    </xf>
    <xf numFmtId="0" fontId="44" fillId="4" borderId="6" xfId="0" applyFont="1" applyFill="1" applyBorder="1" applyAlignment="1" applyProtection="1">
      <alignment horizontal="left" vertical="center" wrapText="1"/>
      <protection locked="0"/>
    </xf>
    <xf numFmtId="0" fontId="44" fillId="4" borderId="1" xfId="0" applyFont="1" applyFill="1" applyBorder="1" applyAlignment="1" applyProtection="1">
      <alignment horizontal="right" vertical="center" wrapText="1"/>
      <protection locked="0"/>
    </xf>
    <xf numFmtId="164" fontId="44" fillId="4" borderId="1" xfId="0" applyNumberFormat="1" applyFont="1" applyFill="1" applyBorder="1" applyAlignment="1" applyProtection="1">
      <alignment horizontal="right" vertical="center" wrapText="1"/>
      <protection locked="0"/>
    </xf>
    <xf numFmtId="165" fontId="44" fillId="4" borderId="8" xfId="0" applyNumberFormat="1" applyFont="1" applyFill="1" applyBorder="1" applyAlignment="1" applyProtection="1">
      <alignment horizontal="right" vertical="center" wrapText="1"/>
      <protection locked="0"/>
    </xf>
    <xf numFmtId="1" fontId="44" fillId="4" borderId="3" xfId="0" applyNumberFormat="1" applyFont="1" applyFill="1" applyBorder="1" applyAlignment="1" applyProtection="1">
      <alignment horizontal="right" vertical="center" wrapText="1"/>
      <protection locked="0"/>
    </xf>
    <xf numFmtId="164" fontId="44" fillId="4" borderId="12" xfId="0" applyNumberFormat="1" applyFont="1" applyFill="1" applyBorder="1" applyAlignment="1" applyProtection="1">
      <alignment horizontal="right" vertical="center" wrapText="1"/>
      <protection locked="0"/>
    </xf>
    <xf numFmtId="165" fontId="44" fillId="4" borderId="12" xfId="0" applyNumberFormat="1" applyFont="1" applyFill="1" applyBorder="1" applyAlignment="1" applyProtection="1">
      <alignment horizontal="right" vertical="center" wrapText="1"/>
      <protection locked="0"/>
    </xf>
    <xf numFmtId="0" fontId="44" fillId="4" borderId="32" xfId="0" applyFont="1" applyFill="1" applyBorder="1" applyAlignment="1" applyProtection="1">
      <alignment horizontal="left" vertical="center" wrapText="1"/>
      <protection locked="0"/>
    </xf>
    <xf numFmtId="0" fontId="44" fillId="4" borderId="28" xfId="0" applyFont="1" applyFill="1" applyBorder="1" applyAlignment="1" applyProtection="1">
      <alignment horizontal="center" vertical="center"/>
      <protection locked="0"/>
    </xf>
    <xf numFmtId="0" fontId="44" fillId="4" borderId="50" xfId="0" applyFont="1" applyFill="1" applyBorder="1" applyAlignment="1" applyProtection="1">
      <alignment horizontal="left" vertical="center" wrapText="1"/>
      <protection locked="0"/>
    </xf>
    <xf numFmtId="0" fontId="44" fillId="4" borderId="38" xfId="0" applyFont="1" applyFill="1" applyBorder="1" applyAlignment="1" applyProtection="1">
      <alignment horizontal="right" vertical="center" wrapText="1"/>
      <protection locked="0"/>
    </xf>
    <xf numFmtId="164" fontId="44" fillId="4" borderId="38" xfId="0" applyNumberFormat="1" applyFont="1" applyFill="1" applyBorder="1" applyAlignment="1" applyProtection="1">
      <alignment horizontal="right" vertical="center" wrapText="1"/>
      <protection locked="0"/>
    </xf>
    <xf numFmtId="165" fontId="44" fillId="4" borderId="44" xfId="0" applyNumberFormat="1" applyFont="1" applyFill="1" applyBorder="1" applyAlignment="1" applyProtection="1">
      <alignment horizontal="right" vertical="center" wrapText="1"/>
      <protection locked="0"/>
    </xf>
    <xf numFmtId="1" fontId="44" fillId="4" borderId="26" xfId="0" applyNumberFormat="1" applyFont="1" applyFill="1" applyBorder="1" applyAlignment="1" applyProtection="1">
      <alignment horizontal="right" vertical="center" wrapText="1"/>
      <protection locked="0"/>
    </xf>
    <xf numFmtId="164" fontId="44" fillId="4" borderId="51" xfId="0" applyNumberFormat="1" applyFont="1" applyFill="1" applyBorder="1" applyAlignment="1" applyProtection="1">
      <alignment horizontal="right" vertical="center" wrapText="1"/>
      <protection locked="0"/>
    </xf>
    <xf numFmtId="165" fontId="44" fillId="4" borderId="51" xfId="0" applyNumberFormat="1" applyFont="1" applyFill="1" applyBorder="1" applyAlignment="1" applyProtection="1">
      <alignment horizontal="right" vertical="center" wrapText="1"/>
      <protection locked="0"/>
    </xf>
    <xf numFmtId="0" fontId="44" fillId="4" borderId="45" xfId="0" applyFont="1" applyFill="1" applyBorder="1" applyAlignment="1" applyProtection="1">
      <alignment horizontal="left" vertical="center" wrapText="1"/>
      <protection locked="0"/>
    </xf>
    <xf numFmtId="1" fontId="5" fillId="4" borderId="12" xfId="0" applyNumberFormat="1"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0" fontId="5" fillId="4" borderId="42"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49" fontId="2" fillId="0" borderId="0" xfId="0" applyNumberFormat="1" applyFont="1" applyAlignment="1" applyProtection="1">
      <alignment horizontal="right" vertical="center" wrapText="1"/>
      <protection locked="0"/>
    </xf>
    <xf numFmtId="49" fontId="10" fillId="0" borderId="0" xfId="0" applyNumberFormat="1" applyFont="1" applyAlignment="1" applyProtection="1">
      <alignment horizontal="center" vertical="center" wrapText="1"/>
      <protection locked="0"/>
    </xf>
    <xf numFmtId="0" fontId="41" fillId="0" borderId="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vertical="center" wrapText="1"/>
      <protection locked="0"/>
    </xf>
    <xf numFmtId="49" fontId="5" fillId="0" borderId="0" xfId="0" applyNumberFormat="1" applyFont="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164" fontId="3" fillId="4" borderId="34" xfId="0" applyNumberFormat="1" applyFont="1" applyFill="1" applyBorder="1" applyAlignment="1" applyProtection="1">
      <alignment horizontal="center" vertical="top" wrapText="1"/>
    </xf>
    <xf numFmtId="1" fontId="3" fillId="4" borderId="34" xfId="0" applyNumberFormat="1" applyFont="1" applyFill="1" applyBorder="1" applyAlignment="1" applyProtection="1">
      <alignment horizontal="right" vertical="top" wrapText="1"/>
    </xf>
    <xf numFmtId="165" fontId="3" fillId="4" borderId="34" xfId="1" applyNumberFormat="1" applyFont="1" applyFill="1" applyBorder="1" applyAlignment="1" applyProtection="1">
      <alignment horizontal="right" vertical="top" wrapText="1"/>
    </xf>
    <xf numFmtId="0" fontId="5" fillId="16" borderId="42" xfId="0" applyFont="1" applyFill="1" applyBorder="1" applyAlignment="1" applyProtection="1">
      <alignment horizontal="center" vertical="top" wrapText="1"/>
    </xf>
    <xf numFmtId="0" fontId="3" fillId="16" borderId="36" xfId="0" applyFont="1" applyFill="1" applyBorder="1" applyAlignment="1" applyProtection="1">
      <alignment horizontal="center" vertical="top" wrapText="1"/>
    </xf>
    <xf numFmtId="164" fontId="5" fillId="4" borderId="34" xfId="0" applyNumberFormat="1" applyFont="1" applyFill="1" applyBorder="1" applyAlignment="1" applyProtection="1">
      <alignment horizontal="center" vertical="top" wrapText="1"/>
    </xf>
    <xf numFmtId="1" fontId="5" fillId="4" borderId="34" xfId="0" applyNumberFormat="1" applyFont="1" applyFill="1" applyBorder="1" applyAlignment="1" applyProtection="1">
      <alignment horizontal="right" vertical="top" wrapText="1"/>
    </xf>
    <xf numFmtId="165" fontId="5" fillId="4" borderId="34" xfId="1" applyNumberFormat="1" applyFont="1" applyFill="1" applyBorder="1" applyAlignment="1" applyProtection="1">
      <alignment horizontal="right" vertical="top" wrapText="1"/>
    </xf>
    <xf numFmtId="0" fontId="5" fillId="6" borderId="2" xfId="0" applyFont="1" applyFill="1" applyBorder="1" applyAlignment="1" applyProtection="1">
      <alignment horizontal="center" vertical="top" wrapText="1"/>
    </xf>
    <xf numFmtId="0" fontId="3" fillId="6" borderId="7" xfId="0" applyFont="1" applyFill="1" applyBorder="1" applyAlignment="1" applyProtection="1">
      <alignment horizontal="center" vertical="top" wrapText="1"/>
    </xf>
    <xf numFmtId="164" fontId="5" fillId="6" borderId="8" xfId="0" applyNumberFormat="1" applyFont="1" applyFill="1" applyBorder="1" applyAlignment="1" applyProtection="1">
      <alignment horizontal="center" vertical="top" wrapText="1"/>
    </xf>
    <xf numFmtId="1" fontId="5" fillId="6" borderId="8" xfId="0" applyNumberFormat="1" applyFont="1" applyFill="1" applyBorder="1" applyAlignment="1" applyProtection="1">
      <alignment horizontal="right" vertical="top" wrapText="1"/>
    </xf>
    <xf numFmtId="165" fontId="5" fillId="6" borderId="8" xfId="1" applyNumberFormat="1" applyFont="1" applyFill="1" applyBorder="1" applyAlignment="1" applyProtection="1">
      <alignment horizontal="right" vertical="top" wrapText="1"/>
    </xf>
    <xf numFmtId="165" fontId="5" fillId="6" borderId="8" xfId="0" applyNumberFormat="1" applyFont="1" applyFill="1" applyBorder="1" applyAlignment="1" applyProtection="1">
      <alignment horizontal="right" vertical="top" wrapText="1"/>
    </xf>
    <xf numFmtId="0" fontId="5" fillId="6" borderId="32" xfId="0" applyFont="1" applyFill="1" applyBorder="1" applyAlignment="1" applyProtection="1">
      <alignment horizontal="left" vertical="top" wrapText="1"/>
    </xf>
    <xf numFmtId="164" fontId="3" fillId="6" borderId="53" xfId="0" applyNumberFormat="1" applyFont="1" applyFill="1" applyBorder="1" applyAlignment="1" applyProtection="1">
      <alignment horizontal="center" vertical="center" wrapText="1"/>
    </xf>
    <xf numFmtId="1" fontId="3" fillId="6" borderId="53" xfId="0" applyNumberFormat="1" applyFont="1" applyFill="1" applyBorder="1" applyAlignment="1" applyProtection="1">
      <alignment horizontal="center" vertical="center" wrapText="1"/>
    </xf>
    <xf numFmtId="167" fontId="3" fillId="6" borderId="53" xfId="1" applyNumberFormat="1" applyFont="1" applyFill="1" applyBorder="1" applyAlignment="1" applyProtection="1">
      <alignment horizontal="center" vertical="center" wrapText="1"/>
    </xf>
    <xf numFmtId="165" fontId="3" fillId="6" borderId="53" xfId="0" applyNumberFormat="1" applyFont="1" applyFill="1" applyBorder="1" applyAlignment="1" applyProtection="1">
      <alignment horizontal="center" vertical="center" wrapText="1"/>
    </xf>
    <xf numFmtId="0" fontId="3" fillId="6" borderId="54" xfId="0" applyFont="1" applyFill="1" applyBorder="1" applyAlignment="1" applyProtection="1">
      <alignment horizontal="center" vertical="center" wrapText="1"/>
    </xf>
    <xf numFmtId="0" fontId="3" fillId="16" borderId="39" xfId="0" applyFont="1" applyFill="1" applyBorder="1" applyAlignment="1" applyProtection="1">
      <alignment horizontal="center" vertical="top" wrapText="1"/>
    </xf>
    <xf numFmtId="164" fontId="44" fillId="4" borderId="71" xfId="0" applyNumberFormat="1" applyFont="1" applyFill="1" applyBorder="1" applyAlignment="1" applyProtection="1">
      <alignment horizontal="center" vertical="top" wrapText="1"/>
    </xf>
    <xf numFmtId="1" fontId="44" fillId="4" borderId="71" xfId="0" applyNumberFormat="1" applyFont="1" applyFill="1" applyBorder="1" applyAlignment="1" applyProtection="1">
      <alignment horizontal="right" vertical="top" wrapText="1"/>
    </xf>
    <xf numFmtId="165" fontId="44" fillId="4" borderId="71" xfId="1" applyNumberFormat="1" applyFont="1" applyFill="1" applyBorder="1" applyAlignment="1" applyProtection="1">
      <alignment horizontal="right" vertical="top" wrapText="1"/>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3" fillId="0" borderId="0" xfId="0" applyFont="1" applyFill="1" applyAlignment="1" applyProtection="1">
      <alignmen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2" fillId="0" borderId="0" xfId="0" applyFont="1" applyAlignment="1" applyProtection="1">
      <alignment wrapText="1"/>
      <protection locked="0"/>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9" fontId="40" fillId="0" borderId="0" xfId="0" applyNumberFormat="1" applyFont="1" applyFill="1" applyBorder="1" applyAlignment="1" applyProtection="1">
      <alignment horizontal="center" wrapText="1"/>
      <protection locked="0"/>
    </xf>
    <xf numFmtId="165" fontId="40"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Border="1" applyAlignment="1" applyProtection="1">
      <alignment wrapText="1"/>
      <protection locked="0"/>
    </xf>
    <xf numFmtId="1" fontId="3" fillId="0" borderId="0" xfId="0" applyNumberFormat="1" applyFont="1" applyFill="1" applyBorder="1" applyAlignment="1" applyProtection="1">
      <alignment horizontal="center" vertical="top" wrapText="1"/>
      <protection locked="0"/>
    </xf>
    <xf numFmtId="1" fontId="3" fillId="5" borderId="0" xfId="0" applyNumberFormat="1" applyFont="1" applyFill="1" applyBorder="1" applyAlignment="1" applyProtection="1">
      <alignment horizontal="right" vertical="top" wrapText="1"/>
      <protection locked="0"/>
    </xf>
    <xf numFmtId="166" fontId="3" fillId="5" borderId="0" xfId="0" applyNumberFormat="1" applyFont="1" applyFill="1" applyBorder="1" applyAlignment="1" applyProtection="1">
      <alignment horizontal="right" vertical="top" wrapText="1"/>
      <protection locked="0"/>
    </xf>
    <xf numFmtId="165" fontId="3" fillId="0" borderId="0"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7" fillId="0" borderId="0" xfId="0" applyFont="1" applyFill="1" applyAlignment="1" applyProtection="1">
      <alignment vertical="top" wrapText="1"/>
      <protection locked="0"/>
    </xf>
    <xf numFmtId="0" fontId="18" fillId="0" borderId="0" xfId="0" applyFont="1" applyFill="1" applyAlignment="1" applyProtection="1">
      <alignment horizontal="right" vertical="top" wrapText="1"/>
      <protection locked="0"/>
    </xf>
    <xf numFmtId="165" fontId="18" fillId="0" borderId="0" xfId="0" applyNumberFormat="1" applyFont="1" applyFill="1" applyAlignment="1" applyProtection="1">
      <alignment horizontal="center" vertical="top" wrapText="1"/>
      <protection locked="0"/>
    </xf>
    <xf numFmtId="164" fontId="18" fillId="0" borderId="0" xfId="0" applyNumberFormat="1" applyFont="1" applyFill="1" applyAlignment="1" applyProtection="1">
      <alignment horizontal="right" vertical="top" wrapText="1"/>
      <protection locked="0"/>
    </xf>
    <xf numFmtId="165" fontId="18" fillId="0" borderId="0" xfId="0" applyNumberFormat="1" applyFont="1" applyAlignment="1" applyProtection="1">
      <alignment horizontal="left" vertical="top" wrapText="1"/>
      <protection locked="0"/>
    </xf>
    <xf numFmtId="164" fontId="18" fillId="0" borderId="0" xfId="0" applyNumberFormat="1" applyFont="1" applyBorder="1" applyAlignment="1" applyProtection="1">
      <alignment horizontal="right" vertical="top" wrapText="1"/>
      <protection locked="0"/>
    </xf>
    <xf numFmtId="166" fontId="18" fillId="0" borderId="0" xfId="0" applyNumberFormat="1" applyFont="1" applyAlignment="1" applyProtection="1">
      <alignment horizontal="center"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4" fontId="18" fillId="0" borderId="0" xfId="0" applyNumberFormat="1" applyFont="1" applyAlignment="1" applyProtection="1">
      <alignment horizontal="right" vertical="top" wrapText="1"/>
      <protection locked="0"/>
    </xf>
    <xf numFmtId="0" fontId="5" fillId="0" borderId="1"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1" fontId="5" fillId="0" borderId="6" xfId="0" applyNumberFormat="1" applyFont="1" applyBorder="1" applyAlignment="1" applyProtection="1">
      <alignment horizontal="center" vertical="top" wrapText="1"/>
      <protection locked="0"/>
    </xf>
    <xf numFmtId="1" fontId="5" fillId="0" borderId="7" xfId="0" applyNumberFormat="1" applyFont="1" applyBorder="1" applyAlignment="1" applyProtection="1">
      <alignment horizontal="center" vertical="top" wrapText="1"/>
      <protection locked="0"/>
    </xf>
    <xf numFmtId="0" fontId="3" fillId="8" borderId="62" xfId="0" applyFont="1" applyFill="1" applyBorder="1" applyAlignment="1" applyProtection="1">
      <alignment horizontal="left" vertical="top" wrapText="1"/>
    </xf>
    <xf numFmtId="0" fontId="1" fillId="4" borderId="18" xfId="0" applyFont="1" applyFill="1" applyBorder="1" applyAlignment="1" applyProtection="1">
      <alignment horizontal="left" vertical="top" wrapText="1"/>
    </xf>
    <xf numFmtId="0" fontId="1" fillId="4" borderId="2" xfId="0" applyFont="1" applyFill="1" applyBorder="1" applyAlignment="1" applyProtection="1">
      <alignment horizontal="left" vertical="top" wrapText="1"/>
    </xf>
    <xf numFmtId="0" fontId="1" fillId="4" borderId="15" xfId="0" applyFont="1" applyFill="1" applyBorder="1" applyAlignment="1" applyProtection="1">
      <alignment horizontal="left" vertical="top" wrapText="1"/>
    </xf>
    <xf numFmtId="0" fontId="3" fillId="4" borderId="28" xfId="0" applyFont="1" applyFill="1" applyBorder="1" applyAlignment="1" applyProtection="1">
      <alignment horizontal="left" vertical="top" wrapText="1"/>
    </xf>
    <xf numFmtId="0" fontId="4" fillId="6" borderId="80" xfId="0" applyFont="1" applyFill="1" applyBorder="1" applyAlignment="1" applyProtection="1">
      <alignment horizontal="left" vertical="top" wrapText="1"/>
    </xf>
    <xf numFmtId="1" fontId="4" fillId="6" borderId="33" xfId="0" applyNumberFormat="1" applyFont="1" applyFill="1" applyBorder="1" applyAlignment="1" applyProtection="1">
      <alignment horizontal="center" vertical="top" wrapText="1"/>
    </xf>
    <xf numFmtId="165" fontId="3" fillId="4" borderId="1" xfId="0" applyNumberFormat="1" applyFont="1" applyFill="1" applyBorder="1" applyAlignment="1" applyProtection="1">
      <alignment horizontal="right" vertical="top" wrapText="1"/>
    </xf>
    <xf numFmtId="165" fontId="1" fillId="4" borderId="24" xfId="0" applyNumberFormat="1" applyFont="1" applyFill="1" applyBorder="1" applyAlignment="1" applyProtection="1">
      <alignment horizontal="right" vertical="top" wrapText="1"/>
    </xf>
    <xf numFmtId="0" fontId="1" fillId="4" borderId="13" xfId="0" applyFont="1" applyFill="1" applyBorder="1" applyAlignment="1" applyProtection="1">
      <alignment horizontal="left" vertical="top" wrapText="1"/>
    </xf>
    <xf numFmtId="1" fontId="1" fillId="4" borderId="38" xfId="0" applyNumberFormat="1" applyFont="1" applyFill="1" applyBorder="1" applyAlignment="1" applyProtection="1">
      <alignment horizontal="center" vertical="top" wrapText="1"/>
    </xf>
    <xf numFmtId="1" fontId="1" fillId="4" borderId="58" xfId="0" applyNumberFormat="1" applyFont="1" applyFill="1" applyBorder="1" applyAlignment="1" applyProtection="1">
      <alignment horizontal="left" vertical="top" wrapText="1"/>
    </xf>
    <xf numFmtId="165" fontId="1" fillId="4" borderId="9" xfId="0" applyNumberFormat="1" applyFont="1" applyFill="1" applyBorder="1" applyAlignment="1" applyProtection="1">
      <alignment horizontal="right" vertical="top" wrapText="1"/>
    </xf>
    <xf numFmtId="0" fontId="4" fillId="6" borderId="33" xfId="0" applyFont="1" applyFill="1" applyBorder="1" applyAlignment="1" applyProtection="1">
      <alignment horizontal="left" vertical="top" wrapText="1"/>
    </xf>
    <xf numFmtId="1" fontId="1" fillId="8" borderId="33" xfId="0" applyNumberFormat="1" applyFont="1" applyFill="1" applyBorder="1" applyAlignment="1" applyProtection="1">
      <alignment horizontal="left" vertical="top" wrapText="1"/>
    </xf>
    <xf numFmtId="0" fontId="4" fillId="6" borderId="33" xfId="0" applyFont="1" applyFill="1" applyBorder="1" applyAlignment="1" applyProtection="1">
      <alignment horizontal="center" vertical="top" wrapText="1"/>
    </xf>
    <xf numFmtId="0" fontId="4" fillId="6" borderId="49" xfId="0" applyFont="1" applyFill="1" applyBorder="1" applyAlignment="1" applyProtection="1">
      <alignment horizontal="center" vertical="top" wrapText="1"/>
    </xf>
    <xf numFmtId="165" fontId="3" fillId="4" borderId="23" xfId="0" applyNumberFormat="1" applyFont="1" applyFill="1" applyBorder="1" applyAlignment="1" applyProtection="1">
      <alignment horizontal="right" vertical="top" wrapText="1"/>
    </xf>
    <xf numFmtId="165" fontId="3" fillId="4" borderId="45" xfId="0" applyNumberFormat="1" applyFont="1" applyFill="1" applyBorder="1" applyAlignment="1" applyProtection="1">
      <alignment horizontal="right" vertical="top" wrapText="1"/>
    </xf>
    <xf numFmtId="165" fontId="1" fillId="4" borderId="32" xfId="0" applyNumberFormat="1" applyFont="1" applyFill="1" applyBorder="1" applyAlignment="1" applyProtection="1">
      <alignment horizontal="right" vertical="top" wrapText="1"/>
    </xf>
    <xf numFmtId="165" fontId="3" fillId="8" borderId="27" xfId="0" applyNumberFormat="1" applyFont="1" applyFill="1" applyBorder="1" applyAlignment="1" applyProtection="1">
      <alignment horizontal="right" vertical="top" wrapText="1"/>
    </xf>
    <xf numFmtId="0" fontId="1" fillId="4" borderId="20" xfId="0" applyFont="1" applyFill="1" applyBorder="1" applyAlignment="1" applyProtection="1">
      <alignment horizontal="left" vertical="top" wrapText="1"/>
    </xf>
    <xf numFmtId="0" fontId="1" fillId="4" borderId="64" xfId="0" applyFont="1" applyFill="1" applyBorder="1" applyAlignment="1" applyProtection="1">
      <alignment horizontal="left" vertical="top" wrapText="1"/>
    </xf>
    <xf numFmtId="0" fontId="3" fillId="4" borderId="25" xfId="0" applyFont="1" applyFill="1" applyBorder="1" applyAlignment="1" applyProtection="1">
      <alignment horizontal="left" vertical="top" wrapText="1"/>
    </xf>
    <xf numFmtId="0" fontId="1" fillId="4" borderId="38" xfId="0" applyFont="1" applyFill="1" applyBorder="1" applyAlignment="1" applyProtection="1">
      <alignment horizontal="left" vertical="top" wrapText="1"/>
    </xf>
    <xf numFmtId="1" fontId="1" fillId="4" borderId="44" xfId="0" applyNumberFormat="1" applyFont="1" applyFill="1" applyBorder="1" applyAlignment="1" applyProtection="1">
      <alignment horizontal="center" vertical="top" wrapText="1"/>
    </xf>
    <xf numFmtId="1" fontId="1" fillId="4" borderId="44" xfId="0" applyNumberFormat="1" applyFont="1" applyFill="1" applyBorder="1" applyAlignment="1" applyProtection="1">
      <alignment horizontal="left" vertical="top" wrapText="1"/>
    </xf>
    <xf numFmtId="165" fontId="3" fillId="4" borderId="44" xfId="0" applyNumberFormat="1" applyFont="1" applyFill="1" applyBorder="1" applyAlignment="1" applyProtection="1">
      <alignment horizontal="right" vertical="top" wrapText="1"/>
    </xf>
    <xf numFmtId="0" fontId="3" fillId="4" borderId="33" xfId="0" applyFont="1" applyFill="1" applyBorder="1" applyAlignment="1" applyProtection="1">
      <alignment horizontal="left" vertical="top" wrapText="1"/>
    </xf>
    <xf numFmtId="1" fontId="3" fillId="4" borderId="8" xfId="0" applyNumberFormat="1" applyFont="1" applyFill="1" applyBorder="1" applyAlignment="1" applyProtection="1">
      <alignment horizontal="center" vertical="top" wrapText="1"/>
    </xf>
    <xf numFmtId="1" fontId="3" fillId="4" borderId="8" xfId="0" applyNumberFormat="1" applyFont="1" applyFill="1" applyBorder="1" applyAlignment="1" applyProtection="1">
      <alignment horizontal="right" vertical="top" wrapText="1"/>
    </xf>
    <xf numFmtId="165" fontId="1" fillId="4" borderId="8" xfId="0" applyNumberFormat="1" applyFont="1" applyFill="1" applyBorder="1" applyAlignment="1" applyProtection="1">
      <alignment horizontal="right" vertical="top" wrapText="1"/>
    </xf>
    <xf numFmtId="0" fontId="3" fillId="8" borderId="25" xfId="0" applyFont="1" applyFill="1" applyBorder="1" applyAlignment="1" applyProtection="1">
      <alignment horizontal="left" vertical="top" wrapText="1"/>
    </xf>
    <xf numFmtId="0" fontId="3" fillId="8" borderId="38" xfId="0" applyFont="1" applyFill="1" applyBorder="1" applyAlignment="1" applyProtection="1">
      <alignment horizontal="left" vertical="top" wrapText="1"/>
    </xf>
    <xf numFmtId="1" fontId="3" fillId="8" borderId="38" xfId="0" applyNumberFormat="1" applyFont="1" applyFill="1" applyBorder="1" applyAlignment="1" applyProtection="1">
      <alignment horizontal="right" vertical="top" wrapText="1"/>
    </xf>
    <xf numFmtId="165" fontId="3" fillId="8" borderId="38" xfId="0" applyNumberFormat="1" applyFont="1" applyFill="1" applyBorder="1" applyAlignment="1" applyProtection="1">
      <alignment horizontal="right" vertical="top" wrapText="1"/>
    </xf>
    <xf numFmtId="0" fontId="1" fillId="0" borderId="0" xfId="5" applyProtection="1">
      <protection locked="0"/>
    </xf>
    <xf numFmtId="0" fontId="1" fillId="0" borderId="0" xfId="0" applyFont="1" applyProtection="1">
      <protection locked="0"/>
    </xf>
    <xf numFmtId="0" fontId="0" fillId="0" borderId="0" xfId="0" applyProtection="1">
      <protection locked="0"/>
    </xf>
    <xf numFmtId="0" fontId="44" fillId="0" borderId="0" xfId="0" applyFont="1" applyProtection="1">
      <protection locked="0"/>
    </xf>
    <xf numFmtId="14" fontId="51" fillId="5" borderId="1" xfId="1" applyNumberFormat="1" applyFont="1" applyFill="1" applyBorder="1" applyAlignment="1" applyProtection="1">
      <alignment vertical="center" wrapText="1"/>
      <protection locked="0"/>
    </xf>
    <xf numFmtId="14" fontId="51" fillId="5" borderId="1" xfId="0" applyNumberFormat="1" applyFont="1" applyFill="1" applyBorder="1" applyAlignment="1" applyProtection="1">
      <alignment vertical="center" wrapText="1"/>
      <protection locked="0"/>
    </xf>
    <xf numFmtId="165" fontId="52" fillId="0" borderId="1" xfId="5" applyNumberFormat="1" applyFont="1" applyBorder="1" applyAlignment="1" applyProtection="1">
      <alignment vertical="center"/>
      <protection locked="0"/>
    </xf>
    <xf numFmtId="165" fontId="55" fillId="0" borderId="1" xfId="5" applyNumberFormat="1" applyFont="1" applyBorder="1" applyAlignment="1" applyProtection="1">
      <alignment vertical="center"/>
      <protection locked="0"/>
    </xf>
    <xf numFmtId="165" fontId="56" fillId="10" borderId="1" xfId="5" applyNumberFormat="1" applyFont="1" applyFill="1" applyBorder="1" applyAlignment="1" applyProtection="1">
      <alignment vertical="center"/>
      <protection locked="0"/>
    </xf>
    <xf numFmtId="165" fontId="53" fillId="0" borderId="1" xfId="5" applyNumberFormat="1" applyFont="1" applyBorder="1" applyProtection="1">
      <protection locked="0"/>
    </xf>
    <xf numFmtId="0" fontId="2" fillId="0" borderId="0" xfId="0" applyFont="1" applyProtection="1">
      <protection locked="0"/>
    </xf>
    <xf numFmtId="0" fontId="58" fillId="0" borderId="0" xfId="5" applyFont="1" applyProtection="1">
      <protection locked="0"/>
    </xf>
    <xf numFmtId="0" fontId="1" fillId="4" borderId="59" xfId="5" applyFill="1" applyBorder="1" applyProtection="1"/>
    <xf numFmtId="0" fontId="1" fillId="4" borderId="29" xfId="5" applyFill="1" applyBorder="1" applyProtection="1"/>
    <xf numFmtId="0" fontId="1" fillId="4" borderId="30" xfId="5" applyFill="1" applyBorder="1" applyProtection="1"/>
    <xf numFmtId="0" fontId="1" fillId="4" borderId="16" xfId="5" applyFill="1" applyBorder="1" applyProtection="1"/>
    <xf numFmtId="0" fontId="1" fillId="4" borderId="0" xfId="5" applyFill="1" applyBorder="1" applyProtection="1"/>
    <xf numFmtId="0" fontId="1" fillId="4" borderId="17" xfId="5" applyFill="1" applyBorder="1" applyProtection="1"/>
    <xf numFmtId="0" fontId="1" fillId="4" borderId="60" xfId="5" applyFill="1" applyBorder="1" applyProtection="1"/>
    <xf numFmtId="0" fontId="1" fillId="4" borderId="31" xfId="5" applyFill="1" applyBorder="1" applyProtection="1"/>
    <xf numFmtId="0" fontId="1" fillId="4" borderId="61" xfId="5" applyFill="1" applyBorder="1" applyProtection="1"/>
    <xf numFmtId="0" fontId="48" fillId="9" borderId="61" xfId="5" applyFont="1" applyFill="1" applyBorder="1" applyAlignment="1" applyProtection="1">
      <alignment horizontal="center" vertical="center"/>
    </xf>
    <xf numFmtId="0" fontId="48" fillId="9" borderId="41" xfId="5" applyFont="1" applyFill="1" applyBorder="1" applyAlignment="1" applyProtection="1">
      <alignment horizontal="center" vertical="center"/>
    </xf>
    <xf numFmtId="0" fontId="48" fillId="9" borderId="31" xfId="5" applyFont="1" applyFill="1" applyBorder="1" applyAlignment="1" applyProtection="1">
      <alignment horizontal="center" vertical="center"/>
    </xf>
    <xf numFmtId="0" fontId="48" fillId="12" borderId="61" xfId="5" applyFont="1" applyFill="1" applyBorder="1" applyAlignment="1" applyProtection="1">
      <alignment horizontal="center" vertical="center"/>
    </xf>
    <xf numFmtId="0" fontId="48" fillId="12" borderId="41" xfId="5" applyFont="1" applyFill="1" applyBorder="1" applyAlignment="1" applyProtection="1">
      <alignment horizontal="center" vertical="center"/>
    </xf>
    <xf numFmtId="0" fontId="50" fillId="4" borderId="60" xfId="5" applyFont="1" applyFill="1" applyBorder="1" applyAlignment="1" applyProtection="1">
      <alignment vertical="center"/>
    </xf>
    <xf numFmtId="6" fontId="50" fillId="4" borderId="69" xfId="5" applyNumberFormat="1" applyFont="1" applyFill="1" applyBorder="1" applyAlignment="1" applyProtection="1">
      <alignment horizontal="right" vertical="center"/>
    </xf>
    <xf numFmtId="6" fontId="50" fillId="4" borderId="61" xfId="5" applyNumberFormat="1" applyFont="1" applyFill="1" applyBorder="1" applyAlignment="1" applyProtection="1">
      <alignment horizontal="right" vertical="center"/>
    </xf>
    <xf numFmtId="6" fontId="50" fillId="4" borderId="31" xfId="5" applyNumberFormat="1" applyFont="1" applyFill="1" applyBorder="1" applyAlignment="1" applyProtection="1">
      <alignment horizontal="right" vertical="center"/>
    </xf>
    <xf numFmtId="6" fontId="50" fillId="4" borderId="41" xfId="5" applyNumberFormat="1" applyFont="1" applyFill="1" applyBorder="1" applyAlignment="1" applyProtection="1">
      <alignment horizontal="right" vertical="center"/>
    </xf>
    <xf numFmtId="0" fontId="48" fillId="4" borderId="60" xfId="5" applyFont="1" applyFill="1" applyBorder="1" applyAlignment="1" applyProtection="1">
      <alignment vertical="center"/>
    </xf>
    <xf numFmtId="0" fontId="49" fillId="10" borderId="60" xfId="5" applyFont="1" applyFill="1" applyBorder="1" applyAlignment="1" applyProtection="1">
      <alignment vertical="center"/>
    </xf>
    <xf numFmtId="6" fontId="50" fillId="10" borderId="69" xfId="5" applyNumberFormat="1" applyFont="1" applyFill="1" applyBorder="1" applyAlignment="1" applyProtection="1">
      <alignment horizontal="right" vertical="center"/>
    </xf>
    <xf numFmtId="6" fontId="49" fillId="10" borderId="31" xfId="5" applyNumberFormat="1" applyFont="1" applyFill="1" applyBorder="1" applyAlignment="1" applyProtection="1">
      <alignment horizontal="right" vertical="center"/>
    </xf>
    <xf numFmtId="6" fontId="50" fillId="10" borderId="61" xfId="5" applyNumberFormat="1" applyFont="1" applyFill="1" applyBorder="1" applyAlignment="1" applyProtection="1">
      <alignment horizontal="right" vertical="center"/>
    </xf>
    <xf numFmtId="0" fontId="48" fillId="9" borderId="1" xfId="0" applyFont="1" applyFill="1" applyBorder="1" applyAlignment="1" applyProtection="1">
      <alignment horizontal="center" vertical="center" wrapText="1"/>
    </xf>
    <xf numFmtId="0" fontId="50" fillId="4" borderId="1" xfId="0" applyFont="1" applyFill="1" applyBorder="1" applyAlignment="1" applyProtection="1">
      <alignment horizontal="center" vertical="center" wrapText="1"/>
    </xf>
    <xf numFmtId="0" fontId="49" fillId="11" borderId="1" xfId="0" applyFont="1" applyFill="1" applyBorder="1" applyAlignment="1" applyProtection="1">
      <alignment horizontal="right" vertical="center" wrapText="1"/>
    </xf>
    <xf numFmtId="14" fontId="51" fillId="10" borderId="1" xfId="1" applyNumberFormat="1" applyFont="1" applyFill="1" applyBorder="1" applyAlignment="1" applyProtection="1">
      <alignment vertical="center" wrapText="1"/>
    </xf>
    <xf numFmtId="14" fontId="51" fillId="10" borderId="1" xfId="0" applyNumberFormat="1" applyFont="1" applyFill="1" applyBorder="1" applyAlignment="1" applyProtection="1">
      <alignment vertical="center" wrapText="1"/>
    </xf>
    <xf numFmtId="0" fontId="49" fillId="9" borderId="61" xfId="5" applyFont="1" applyFill="1" applyBorder="1" applyAlignment="1" applyProtection="1">
      <alignment horizontal="center" vertical="center"/>
    </xf>
    <xf numFmtId="0" fontId="48" fillId="9" borderId="61" xfId="5" applyFont="1" applyFill="1" applyBorder="1" applyAlignment="1" applyProtection="1">
      <alignment horizontal="center" vertical="center" wrapText="1"/>
    </xf>
    <xf numFmtId="0" fontId="49" fillId="9" borderId="61" xfId="5" applyFont="1" applyFill="1" applyBorder="1" applyAlignment="1" applyProtection="1">
      <alignment horizontal="center" vertical="center" wrapText="1"/>
    </xf>
    <xf numFmtId="0" fontId="50" fillId="4" borderId="69" xfId="5" applyFont="1" applyFill="1" applyBorder="1" applyAlignment="1" applyProtection="1">
      <alignment horizontal="center" vertical="center" wrapText="1"/>
    </xf>
    <xf numFmtId="165" fontId="51" fillId="4" borderId="61" xfId="1" applyNumberFormat="1" applyFont="1" applyFill="1" applyBorder="1" applyAlignment="1" applyProtection="1">
      <alignment vertical="center" wrapText="1"/>
    </xf>
    <xf numFmtId="9" fontId="51" fillId="4" borderId="61" xfId="4" applyFont="1" applyFill="1" applyBorder="1" applyAlignment="1" applyProtection="1">
      <alignment vertical="center" wrapText="1"/>
    </xf>
    <xf numFmtId="9" fontId="51" fillId="4" borderId="61" xfId="4" applyFont="1" applyFill="1" applyBorder="1" applyProtection="1"/>
    <xf numFmtId="0" fontId="49" fillId="11" borderId="69" xfId="5" applyFont="1" applyFill="1" applyBorder="1" applyAlignment="1" applyProtection="1">
      <alignment horizontal="right" vertical="center" wrapText="1"/>
    </xf>
    <xf numFmtId="165" fontId="51" fillId="10" borderId="61" xfId="1" applyNumberFormat="1" applyFont="1" applyFill="1" applyBorder="1" applyAlignment="1" applyProtection="1">
      <alignment vertical="center" wrapText="1"/>
    </xf>
    <xf numFmtId="9" fontId="51" fillId="10" borderId="61" xfId="4" applyFont="1" applyFill="1" applyBorder="1" applyAlignment="1" applyProtection="1">
      <alignment vertical="center" wrapText="1"/>
    </xf>
    <xf numFmtId="9" fontId="51" fillId="10" borderId="61" xfId="4" applyFont="1" applyFill="1" applyBorder="1" applyProtection="1"/>
    <xf numFmtId="0" fontId="52" fillId="8" borderId="1" xfId="5" applyFont="1" applyFill="1" applyBorder="1" applyAlignment="1" applyProtection="1">
      <alignment horizontal="center" wrapText="1"/>
    </xf>
    <xf numFmtId="0" fontId="52" fillId="4" borderId="1" xfId="5" applyFont="1" applyFill="1" applyBorder="1" applyAlignment="1" applyProtection="1">
      <alignment vertical="center"/>
    </xf>
    <xf numFmtId="0" fontId="55" fillId="4" borderId="1" xfId="5" applyFont="1" applyFill="1" applyBorder="1" applyAlignment="1" applyProtection="1">
      <alignment vertical="center"/>
    </xf>
    <xf numFmtId="0" fontId="56" fillId="10" borderId="1" xfId="5" applyFont="1" applyFill="1" applyBorder="1" applyAlignment="1" applyProtection="1">
      <alignment vertical="center"/>
    </xf>
    <xf numFmtId="0" fontId="54" fillId="4" borderId="1" xfId="5" applyFont="1" applyFill="1" applyBorder="1" applyAlignment="1" applyProtection="1">
      <alignment vertical="center"/>
    </xf>
    <xf numFmtId="0" fontId="53" fillId="8" borderId="1" xfId="5" applyFont="1" applyFill="1" applyBorder="1" applyAlignment="1" applyProtection="1"/>
    <xf numFmtId="0" fontId="54" fillId="8" borderId="1" xfId="5" applyFont="1" applyFill="1" applyBorder="1" applyAlignment="1" applyProtection="1">
      <alignment horizontal="center" wrapText="1"/>
    </xf>
    <xf numFmtId="165" fontId="53" fillId="8" borderId="1" xfId="5" applyNumberFormat="1" applyFont="1" applyFill="1" applyBorder="1" applyProtection="1"/>
    <xf numFmtId="9" fontId="53" fillId="6" borderId="1" xfId="4" applyFont="1" applyFill="1" applyBorder="1" applyProtection="1"/>
    <xf numFmtId="165" fontId="53" fillId="10" borderId="1" xfId="5" applyNumberFormat="1" applyFont="1" applyFill="1" applyBorder="1" applyProtection="1"/>
    <xf numFmtId="9" fontId="53" fillId="10" borderId="1" xfId="4" applyFont="1" applyFill="1" applyBorder="1" applyProtection="1"/>
    <xf numFmtId="0" fontId="36" fillId="13" borderId="62" xfId="0" applyFont="1" applyFill="1" applyBorder="1" applyAlignment="1" applyProtection="1">
      <alignment horizontal="center" vertical="center" wrapText="1"/>
    </xf>
    <xf numFmtId="0" fontId="36" fillId="13" borderId="25" xfId="0" applyFont="1" applyFill="1" applyBorder="1" applyAlignment="1" applyProtection="1">
      <alignment horizontal="center" vertical="center" wrapText="1"/>
    </xf>
    <xf numFmtId="0" fontId="36" fillId="13" borderId="28" xfId="0" applyFont="1" applyFill="1" applyBorder="1" applyAlignment="1" applyProtection="1">
      <alignment horizontal="center" vertical="center" wrapText="1"/>
    </xf>
    <xf numFmtId="0" fontId="36" fillId="13" borderId="38" xfId="0" applyFont="1" applyFill="1" applyBorder="1" applyAlignment="1" applyProtection="1">
      <alignment horizontal="center" vertical="center" wrapText="1"/>
    </xf>
    <xf numFmtId="0" fontId="36" fillId="13" borderId="27" xfId="0" applyFont="1" applyFill="1" applyBorder="1" applyAlignment="1" applyProtection="1">
      <alignment horizontal="center" vertical="center" wrapText="1"/>
    </xf>
    <xf numFmtId="0" fontId="36" fillId="13" borderId="50" xfId="0" applyFont="1" applyFill="1" applyBorder="1" applyAlignment="1" applyProtection="1">
      <alignment horizontal="center" vertical="center" wrapText="1"/>
    </xf>
    <xf numFmtId="165" fontId="36" fillId="15" borderId="32" xfId="0" applyNumberFormat="1" applyFont="1" applyFill="1" applyBorder="1" applyAlignment="1" applyProtection="1">
      <alignment horizontal="right" vertical="top" wrapText="1"/>
    </xf>
    <xf numFmtId="165" fontId="36" fillId="15" borderId="27" xfId="0" applyNumberFormat="1" applyFont="1" applyFill="1" applyBorder="1" applyAlignment="1" applyProtection="1">
      <alignment horizontal="right" vertical="top" wrapText="1"/>
    </xf>
    <xf numFmtId="0" fontId="36" fillId="15" borderId="25" xfId="0" applyFont="1" applyFill="1" applyBorder="1" applyAlignment="1" applyProtection="1">
      <alignment horizontal="right" vertical="top" wrapText="1"/>
    </xf>
    <xf numFmtId="165" fontId="36" fillId="15" borderId="28" xfId="0" applyNumberFormat="1" applyFont="1" applyFill="1" applyBorder="1" applyAlignment="1" applyProtection="1">
      <alignment horizontal="right" vertical="top" wrapText="1"/>
    </xf>
    <xf numFmtId="165" fontId="36" fillId="15" borderId="38" xfId="0" applyNumberFormat="1" applyFont="1" applyFill="1" applyBorder="1" applyAlignment="1" applyProtection="1">
      <alignment horizontal="right" vertical="top" wrapText="1"/>
    </xf>
    <xf numFmtId="165" fontId="36" fillId="15" borderId="50" xfId="0" applyNumberFormat="1" applyFont="1" applyFill="1" applyBorder="1" applyAlignment="1" applyProtection="1">
      <alignment horizontal="right" vertical="top" wrapText="1"/>
    </xf>
    <xf numFmtId="0" fontId="2" fillId="14" borderId="20" xfId="0" applyFont="1" applyFill="1" applyBorder="1" applyAlignment="1" applyProtection="1">
      <alignment vertical="top" wrapText="1"/>
    </xf>
    <xf numFmtId="165" fontId="2" fillId="14" borderId="15" xfId="0" applyNumberFormat="1" applyFont="1" applyFill="1" applyBorder="1" applyAlignment="1" applyProtection="1">
      <alignment horizontal="right" vertical="top" wrapText="1"/>
    </xf>
    <xf numFmtId="165" fontId="2" fillId="14" borderId="32" xfId="0" applyNumberFormat="1" applyFont="1" applyFill="1" applyBorder="1" applyAlignment="1" applyProtection="1">
      <alignment horizontal="right" vertical="top" wrapText="1"/>
    </xf>
    <xf numFmtId="165" fontId="2" fillId="14" borderId="7" xfId="0" applyNumberFormat="1" applyFont="1" applyFill="1" applyBorder="1" applyProtection="1"/>
    <xf numFmtId="0" fontId="36" fillId="6" borderId="42" xfId="0" applyFont="1" applyFill="1" applyBorder="1" applyAlignment="1" applyProtection="1">
      <alignment horizontal="center" vertical="center" wrapText="1"/>
    </xf>
    <xf numFmtId="0" fontId="36" fillId="6" borderId="34" xfId="0" applyFont="1" applyFill="1" applyBorder="1" applyAlignment="1" applyProtection="1">
      <alignment horizontal="center" vertical="center" wrapText="1"/>
    </xf>
    <xf numFmtId="0" fontId="36" fillId="6" borderId="56" xfId="0" applyFont="1" applyFill="1" applyBorder="1" applyAlignment="1" applyProtection="1">
      <alignment horizontal="center" vertical="center" wrapText="1"/>
    </xf>
    <xf numFmtId="165" fontId="36" fillId="6" borderId="40" xfId="0" applyNumberFormat="1" applyFont="1" applyFill="1" applyBorder="1" applyAlignment="1" applyProtection="1">
      <alignment horizontal="center" vertical="center" wrapText="1"/>
    </xf>
    <xf numFmtId="0" fontId="2" fillId="14" borderId="15" xfId="0" applyFont="1" applyFill="1" applyBorder="1" applyAlignment="1" applyProtection="1">
      <alignment vertical="top" wrapText="1"/>
    </xf>
    <xf numFmtId="165" fontId="2" fillId="14" borderId="8" xfId="0" applyNumberFormat="1" applyFont="1" applyFill="1" applyBorder="1" applyAlignment="1" applyProtection="1">
      <alignment horizontal="right" vertical="top" wrapText="1"/>
    </xf>
    <xf numFmtId="165" fontId="36" fillId="4" borderId="32" xfId="0" applyNumberFormat="1" applyFont="1" applyFill="1" applyBorder="1" applyAlignment="1" applyProtection="1">
      <alignment horizontal="right" vertical="top" wrapText="1"/>
    </xf>
    <xf numFmtId="0" fontId="36" fillId="4" borderId="28" xfId="0" applyFont="1" applyFill="1" applyBorder="1" applyAlignment="1" applyProtection="1">
      <alignment horizontal="right" vertical="top" wrapText="1"/>
    </xf>
    <xf numFmtId="165" fontId="36" fillId="4" borderId="38" xfId="0" applyNumberFormat="1" applyFont="1" applyFill="1" applyBorder="1" applyAlignment="1" applyProtection="1">
      <alignment horizontal="right" vertical="top" wrapText="1"/>
    </xf>
    <xf numFmtId="165" fontId="36" fillId="4" borderId="27" xfId="0" applyNumberFormat="1" applyFont="1" applyFill="1" applyBorder="1" applyAlignment="1" applyProtection="1">
      <alignment horizontal="right" vertical="top" wrapText="1"/>
    </xf>
    <xf numFmtId="164" fontId="7" fillId="5" borderId="1" xfId="2" applyNumberFormat="1" applyFont="1" applyFill="1" applyBorder="1" applyAlignment="1" applyProtection="1">
      <alignment horizontal="center" vertical="center" wrapText="1"/>
      <protection locked="0"/>
    </xf>
    <xf numFmtId="164" fontId="0" fillId="0" borderId="1" xfId="0" applyNumberFormat="1" applyBorder="1" applyAlignment="1" applyProtection="1">
      <alignment horizontal="center"/>
      <protection locked="0"/>
    </xf>
    <xf numFmtId="49" fontId="42" fillId="0" borderId="0"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left" vertical="center" wrapText="1"/>
      <protection locked="0"/>
    </xf>
    <xf numFmtId="0" fontId="4" fillId="0" borderId="0" xfId="0" applyFont="1" applyBorder="1" applyAlignment="1" applyProtection="1">
      <alignment horizontal="right" vertical="center" wrapText="1"/>
      <protection locked="0"/>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59"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0"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57"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57"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67" xfId="0" applyFont="1" applyFill="1" applyBorder="1" applyAlignment="1" applyProtection="1">
      <alignment horizontal="center" vertical="center" wrapText="1"/>
      <protection locked="0"/>
    </xf>
    <xf numFmtId="0" fontId="2" fillId="4" borderId="68" xfId="0" applyFont="1" applyFill="1" applyBorder="1" applyAlignment="1" applyProtection="1">
      <alignment horizontal="center" vertical="center" wrapText="1"/>
      <protection locked="0"/>
    </xf>
    <xf numFmtId="0" fontId="2" fillId="4" borderId="69" xfId="0" applyFont="1" applyFill="1" applyBorder="1" applyAlignment="1" applyProtection="1">
      <alignment horizontal="center" vertical="center" wrapText="1"/>
      <protection locked="0"/>
    </xf>
    <xf numFmtId="49" fontId="10" fillId="0" borderId="31" xfId="0" applyNumberFormat="1" applyFont="1" applyBorder="1" applyAlignment="1" applyProtection="1">
      <alignment horizontal="center" vertical="center" wrapText="1"/>
      <protection locked="0"/>
    </xf>
    <xf numFmtId="1" fontId="4" fillId="6" borderId="53" xfId="0" applyNumberFormat="1" applyFont="1" applyFill="1" applyBorder="1" applyAlignment="1" applyProtection="1">
      <alignment horizontal="center" vertical="center" wrapText="1"/>
      <protection locked="0"/>
    </xf>
    <xf numFmtId="1" fontId="4" fillId="6" borderId="44" xfId="0" applyNumberFormat="1" applyFont="1" applyFill="1" applyBorder="1" applyAlignment="1" applyProtection="1">
      <alignment horizontal="center" vertical="center" wrapText="1"/>
      <protection locked="0"/>
    </xf>
    <xf numFmtId="0" fontId="2" fillId="0" borderId="0" xfId="0" applyNumberFormat="1" applyFont="1" applyAlignment="1" applyProtection="1">
      <alignment horizontal="right" vertical="center" wrapText="1"/>
      <protection locked="0"/>
    </xf>
    <xf numFmtId="0" fontId="4" fillId="6" borderId="33" xfId="0" applyFont="1" applyFill="1" applyBorder="1" applyAlignment="1" applyProtection="1">
      <alignment horizontal="center" vertical="center" wrapText="1"/>
      <protection locked="0"/>
    </xf>
    <xf numFmtId="49" fontId="2" fillId="0" borderId="0" xfId="0" applyNumberFormat="1" applyFont="1" applyAlignment="1" applyProtection="1">
      <alignment horizontal="left" vertical="center" wrapText="1"/>
      <protection locked="0"/>
    </xf>
    <xf numFmtId="0" fontId="4" fillId="6" borderId="52"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17" fillId="6" borderId="59"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left" vertical="center" wrapText="1"/>
      <protection locked="0"/>
    </xf>
    <xf numFmtId="0" fontId="3" fillId="6" borderId="6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61" xfId="0" applyFont="1" applyFill="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165" fontId="4" fillId="6" borderId="52" xfId="0" applyNumberFormat="1" applyFont="1" applyFill="1" applyBorder="1" applyAlignment="1" applyProtection="1">
      <alignment horizontal="center" vertical="center" wrapText="1"/>
      <protection locked="0"/>
    </xf>
    <xf numFmtId="165" fontId="4" fillId="6" borderId="43" xfId="0" applyNumberFormat="1" applyFont="1" applyFill="1" applyBorder="1" applyAlignment="1" applyProtection="1">
      <alignment horizontal="center" vertical="center" wrapText="1"/>
      <protection locked="0"/>
    </xf>
    <xf numFmtId="0" fontId="4" fillId="6" borderId="54" xfId="0" applyFont="1" applyFill="1" applyBorder="1" applyAlignment="1" applyProtection="1">
      <alignment horizontal="center" vertical="center" wrapText="1"/>
      <protection locked="0"/>
    </xf>
    <xf numFmtId="0" fontId="4" fillId="6" borderId="45" xfId="0" applyFont="1" applyFill="1" applyBorder="1" applyAlignment="1" applyProtection="1">
      <alignment horizontal="center" vertical="center" wrapText="1"/>
      <protection locked="0"/>
    </xf>
    <xf numFmtId="165" fontId="4" fillId="6" borderId="53" xfId="0" applyNumberFormat="1" applyFont="1" applyFill="1" applyBorder="1" applyAlignment="1" applyProtection="1">
      <alignment horizontal="center" vertical="center" wrapText="1"/>
      <protection locked="0"/>
    </xf>
    <xf numFmtId="165" fontId="4" fillId="6" borderId="44"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0" borderId="37" xfId="0" applyFont="1" applyBorder="1" applyAlignment="1" applyProtection="1">
      <alignment vertical="top" wrapText="1"/>
      <protection locked="0"/>
    </xf>
    <xf numFmtId="0" fontId="5" fillId="0" borderId="57"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pplyProtection="1">
      <alignment horizontal="left" vertical="center" wrapText="1"/>
    </xf>
    <xf numFmtId="0" fontId="3" fillId="6" borderId="57" xfId="0" applyNumberFormat="1" applyFont="1" applyFill="1" applyBorder="1" applyAlignment="1" applyProtection="1">
      <alignment horizontal="left" vertical="center" wrapText="1"/>
    </xf>
    <xf numFmtId="0" fontId="3" fillId="6" borderId="36" xfId="0" applyNumberFormat="1" applyFont="1" applyFill="1" applyBorder="1" applyAlignment="1" applyProtection="1">
      <alignment horizontal="left" vertical="center" wrapText="1"/>
    </xf>
    <xf numFmtId="0" fontId="1" fillId="5" borderId="59"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3" fillId="6" borderId="59" xfId="0" applyFont="1" applyFill="1" applyBorder="1" applyAlignment="1" applyProtection="1">
      <alignment horizontal="left" vertical="center" wrapText="1"/>
    </xf>
    <xf numFmtId="0" fontId="3" fillId="6" borderId="29" xfId="0" applyFont="1" applyFill="1" applyBorder="1" applyAlignment="1" applyProtection="1">
      <alignment horizontal="left" vertical="center" wrapText="1"/>
    </xf>
    <xf numFmtId="0" fontId="3" fillId="6" borderId="30" xfId="0" applyFont="1" applyFill="1" applyBorder="1" applyAlignment="1" applyProtection="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protection locked="0"/>
    </xf>
    <xf numFmtId="0" fontId="17" fillId="6" borderId="57" xfId="0" applyFont="1" applyFill="1" applyBorder="1" applyAlignment="1" applyProtection="1">
      <alignment horizontal="left" vertical="center" wrapText="1"/>
      <protection locked="0"/>
    </xf>
    <xf numFmtId="0" fontId="17" fillId="6" borderId="36" xfId="0" applyFont="1" applyFill="1" applyBorder="1" applyAlignment="1" applyProtection="1">
      <alignment horizontal="left" vertical="center" wrapText="1"/>
      <protection locked="0"/>
    </xf>
    <xf numFmtId="0" fontId="5" fillId="0" borderId="59"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16" borderId="57" xfId="0" applyFont="1" applyFill="1" applyBorder="1" applyAlignment="1" applyProtection="1">
      <alignment horizontal="left" vertical="top" wrapText="1"/>
    </xf>
    <xf numFmtId="0" fontId="4" fillId="16" borderId="36" xfId="0" applyFont="1" applyFill="1" applyBorder="1" applyAlignment="1" applyProtection="1">
      <alignment horizontal="left" vertical="top" wrapText="1"/>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57"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pplyProtection="1">
      <alignment horizontal="right" vertical="top" wrapText="1"/>
      <protection locked="0"/>
    </xf>
    <xf numFmtId="49" fontId="2" fillId="0" borderId="0" xfId="0" applyNumberFormat="1" applyFont="1" applyAlignment="1" applyProtection="1">
      <alignment horizontal="lef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protection locked="0"/>
    </xf>
    <xf numFmtId="49" fontId="4" fillId="0" borderId="57" xfId="0" applyNumberFormat="1" applyFont="1" applyBorder="1" applyAlignment="1" applyProtection="1">
      <alignment horizontal="left" wrapText="1"/>
      <protection locked="0"/>
    </xf>
    <xf numFmtId="49" fontId="4" fillId="0" borderId="36"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57"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pplyProtection="1">
      <alignment horizontal="center" vertical="top" wrapText="1"/>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23"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xf>
    <xf numFmtId="0" fontId="0" fillId="4" borderId="23" xfId="0"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pplyProtection="1">
      <alignment horizontal="center" wrapText="1"/>
    </xf>
    <xf numFmtId="0" fontId="34" fillId="6" borderId="37" xfId="0" applyFont="1" applyFill="1" applyBorder="1" applyAlignment="1" applyProtection="1"/>
    <xf numFmtId="0" fontId="35" fillId="6" borderId="57" xfId="0" applyFont="1" applyFill="1" applyBorder="1" applyAlignment="1" applyProtection="1"/>
    <xf numFmtId="0" fontId="35" fillId="6" borderId="36" xfId="0" applyFont="1" applyFill="1" applyBorder="1" applyAlignment="1" applyProtection="1"/>
    <xf numFmtId="0" fontId="4" fillId="6" borderId="59"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57"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0" fontId="5" fillId="0" borderId="1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164" fontId="18" fillId="0" borderId="0" xfId="0" applyNumberFormat="1" applyFont="1" applyFill="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5" fillId="7" borderId="3" xfId="0" applyFont="1" applyFill="1" applyBorder="1" applyAlignment="1" applyProtection="1">
      <alignment vertical="center" wrapText="1"/>
    </xf>
    <xf numFmtId="0" fontId="0" fillId="7" borderId="10" xfId="0" applyFill="1" applyBorder="1" applyAlignment="1" applyProtection="1">
      <alignment vertical="center" wrapText="1"/>
    </xf>
    <xf numFmtId="0" fontId="0" fillId="7" borderId="6" xfId="0" applyFill="1" applyBorder="1" applyAlignment="1" applyProtection="1">
      <alignment vertical="center" wrapText="1"/>
    </xf>
    <xf numFmtId="0" fontId="46" fillId="0" borderId="0" xfId="0" applyFont="1" applyAlignment="1" applyProtection="1">
      <alignment horizontal="center" vertical="center" wrapText="1"/>
    </xf>
    <xf numFmtId="0" fontId="47" fillId="0" borderId="0" xfId="0" applyFont="1" applyAlignment="1" applyProtection="1">
      <alignment horizontal="center" vertical="center" wrapText="1"/>
    </xf>
    <xf numFmtId="0" fontId="0" fillId="0" borderId="0" xfId="0" applyAlignment="1" applyProtection="1">
      <alignment horizontal="left" vertical="top" wrapText="1"/>
      <protection locked="0"/>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66"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4"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5" xfId="0" applyFill="1" applyBorder="1" applyAlignment="1" applyProtection="1">
      <alignment vertical="center"/>
    </xf>
    <xf numFmtId="49" fontId="22" fillId="0" borderId="64"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2" xfId="0" applyFont="1" applyBorder="1" applyAlignment="1" applyProtection="1">
      <alignment vertical="center"/>
    </xf>
    <xf numFmtId="0" fontId="25" fillId="0" borderId="63" xfId="0" applyFont="1" applyBorder="1" applyAlignment="1" applyProtection="1">
      <alignment vertical="center"/>
    </xf>
    <xf numFmtId="0" fontId="22" fillId="2" borderId="63"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xf numFmtId="0" fontId="1"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8"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165" fontId="36" fillId="13" borderId="62" xfId="0" applyNumberFormat="1" applyFont="1" applyFill="1" applyBorder="1" applyAlignment="1" applyProtection="1">
      <alignment horizontal="center" vertical="center" wrapText="1"/>
    </xf>
    <xf numFmtId="0" fontId="2" fillId="0" borderId="63" xfId="0" applyFont="1" applyBorder="1" applyProtection="1"/>
    <xf numFmtId="0" fontId="2" fillId="0" borderId="79" xfId="0" applyFont="1" applyBorder="1" applyProtection="1"/>
    <xf numFmtId="165" fontId="36" fillId="13" borderId="63" xfId="0" applyNumberFormat="1" applyFont="1" applyFill="1" applyBorder="1" applyAlignment="1" applyProtection="1">
      <alignment horizontal="center" vertical="center" wrapText="1"/>
    </xf>
    <xf numFmtId="0" fontId="57" fillId="4" borderId="29" xfId="0" applyFont="1" applyFill="1" applyBorder="1" applyAlignment="1" applyProtection="1"/>
    <xf numFmtId="0" fontId="0" fillId="4" borderId="29" xfId="0" applyFill="1" applyBorder="1" applyAlignment="1" applyProtection="1"/>
    <xf numFmtId="0" fontId="35" fillId="4" borderId="0" xfId="0" applyFont="1" applyFill="1" applyBorder="1" applyAlignment="1" applyProtection="1"/>
    <xf numFmtId="0" fontId="0" fillId="4" borderId="0" xfId="0" applyFill="1" applyBorder="1" applyAlignment="1" applyProtection="1"/>
    <xf numFmtId="0" fontId="40" fillId="4" borderId="31" xfId="0" applyFont="1" applyFill="1" applyBorder="1" applyAlignment="1" applyProtection="1"/>
    <xf numFmtId="0" fontId="0" fillId="4" borderId="31" xfId="0" applyFill="1" applyBorder="1" applyAlignment="1" applyProtection="1"/>
    <xf numFmtId="0" fontId="49" fillId="12" borderId="77" xfId="5" applyFont="1" applyFill="1" applyBorder="1" applyAlignment="1" applyProtection="1">
      <alignment horizontal="center" vertical="center"/>
    </xf>
    <xf numFmtId="0" fontId="49" fillId="12" borderId="57" xfId="5" applyFont="1" applyFill="1" applyBorder="1" applyAlignment="1" applyProtection="1">
      <alignment horizontal="center" vertical="center"/>
    </xf>
    <xf numFmtId="0" fontId="49" fillId="12" borderId="36" xfId="5" applyFont="1" applyFill="1" applyBorder="1" applyAlignment="1" applyProtection="1">
      <alignment horizontal="center" vertical="center"/>
    </xf>
    <xf numFmtId="0" fontId="48" fillId="9" borderId="77" xfId="5" applyFont="1" applyFill="1" applyBorder="1" applyAlignment="1" applyProtection="1">
      <alignment horizontal="center" vertical="center"/>
    </xf>
    <xf numFmtId="0" fontId="48" fillId="9" borderId="57" xfId="5" applyFont="1" applyFill="1" applyBorder="1" applyAlignment="1" applyProtection="1">
      <alignment horizontal="center" vertical="center"/>
    </xf>
    <xf numFmtId="0" fontId="48" fillId="9" borderId="76" xfId="5" applyFont="1" applyFill="1" applyBorder="1" applyAlignment="1" applyProtection="1">
      <alignment horizontal="center" vertical="center"/>
    </xf>
    <xf numFmtId="0" fontId="48" fillId="9" borderId="67" xfId="5" applyFont="1" applyFill="1" applyBorder="1" applyAlignment="1" applyProtection="1">
      <alignment horizontal="center" vertical="center" wrapText="1"/>
    </xf>
    <xf numFmtId="0" fontId="48" fillId="9" borderId="69" xfId="5" applyFont="1" applyFill="1" applyBorder="1" applyAlignment="1" applyProtection="1">
      <alignment horizontal="center" vertical="center" wrapText="1"/>
    </xf>
    <xf numFmtId="0" fontId="48" fillId="9" borderId="37" xfId="5" applyFont="1" applyFill="1" applyBorder="1" applyAlignment="1" applyProtection="1">
      <alignment horizontal="center" vertical="center" wrapText="1"/>
    </xf>
    <xf numFmtId="0" fontId="48" fillId="9" borderId="36" xfId="5" applyFont="1" applyFill="1" applyBorder="1" applyAlignment="1" applyProtection="1">
      <alignment horizontal="center" vertical="center" wrapText="1"/>
    </xf>
    <xf numFmtId="0" fontId="48" fillId="12" borderId="67" xfId="5" applyFont="1" applyFill="1" applyBorder="1" applyAlignment="1" applyProtection="1">
      <alignment horizontal="center" vertical="center" wrapText="1"/>
    </xf>
    <xf numFmtId="0" fontId="48" fillId="12" borderId="69" xfId="5" applyFont="1" applyFill="1" applyBorder="1" applyAlignment="1" applyProtection="1">
      <alignment horizontal="center" vertical="center" wrapText="1"/>
    </xf>
    <xf numFmtId="0" fontId="48" fillId="9" borderId="78" xfId="5" applyFont="1" applyFill="1" applyBorder="1" applyAlignment="1" applyProtection="1">
      <alignment horizontal="center" vertical="center" wrapText="1"/>
    </xf>
    <xf numFmtId="0" fontId="48" fillId="9" borderId="37" xfId="5" applyFont="1" applyFill="1" applyBorder="1" applyAlignment="1" applyProtection="1">
      <alignment horizontal="center" vertical="center"/>
    </xf>
  </cellXfs>
  <cellStyles count="6">
    <cellStyle name="Currency" xfId="1" builtinId="4"/>
    <cellStyle name="Normal" xfId="0" builtinId="0"/>
    <cellStyle name="Normal 2" xfId="2" xr:uid="{00000000-0005-0000-0000-000002000000}"/>
    <cellStyle name="Normal 3" xfId="3" xr:uid="{00000000-0005-0000-0000-000003000000}"/>
    <cellStyle name="Normal 4" xfId="5" xr:uid="{CD805D8E-CFA2-41FB-8ED8-63478FBBE3D5}"/>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P41"/>
  <sheetViews>
    <sheetView showGridLines="0" zoomScaleNormal="100" workbookViewId="0"/>
  </sheetViews>
  <sheetFormatPr defaultColWidth="9.1796875" defaultRowHeight="12.5" x14ac:dyDescent="0.25"/>
  <cols>
    <col min="1" max="1" width="24.1796875" style="399" customWidth="1"/>
    <col min="2" max="6" width="16.453125" style="399" customWidth="1"/>
    <col min="7" max="8" width="16.453125" style="291" customWidth="1"/>
    <col min="9" max="9" width="42.1796875" style="85" customWidth="1"/>
    <col min="10" max="22" width="9.26953125" style="291" customWidth="1"/>
    <col min="23" max="16384" width="9.1796875" style="291"/>
  </cols>
  <sheetData>
    <row r="1" spans="1:16" s="85" customFormat="1" ht="11.25" customHeight="1" x14ac:dyDescent="0.25">
      <c r="A1" s="391"/>
      <c r="B1" s="392"/>
      <c r="C1" s="658" t="s">
        <v>135</v>
      </c>
      <c r="D1" s="658"/>
      <c r="E1" s="658"/>
      <c r="F1" s="658"/>
      <c r="G1" s="658"/>
      <c r="H1" s="658"/>
      <c r="I1" s="393"/>
    </row>
    <row r="2" spans="1:16" s="85" customFormat="1" ht="11.25" customHeight="1" x14ac:dyDescent="0.25">
      <c r="A2" s="394"/>
      <c r="B2" s="392"/>
      <c r="C2" s="658"/>
      <c r="D2" s="658"/>
      <c r="E2" s="658"/>
      <c r="F2" s="658"/>
      <c r="G2" s="658"/>
      <c r="H2" s="658"/>
      <c r="I2" s="393"/>
    </row>
    <row r="3" spans="1:16" s="396" customFormat="1" ht="16.5" customHeight="1" x14ac:dyDescent="0.25">
      <c r="A3" s="395" t="s">
        <v>142</v>
      </c>
      <c r="B3" s="659"/>
      <c r="C3" s="659"/>
      <c r="D3" s="660" t="s">
        <v>122</v>
      </c>
      <c r="E3" s="660"/>
      <c r="F3" s="660"/>
      <c r="G3" s="660"/>
      <c r="H3" s="660"/>
      <c r="I3" s="376"/>
    </row>
    <row r="4" spans="1:16" s="396" customFormat="1" ht="15" customHeight="1" x14ac:dyDescent="0.25">
      <c r="A4" s="395" t="s">
        <v>138</v>
      </c>
      <c r="B4" s="670"/>
      <c r="C4" s="670"/>
      <c r="D4" s="660" t="s">
        <v>139</v>
      </c>
      <c r="E4" s="660"/>
      <c r="F4" s="660"/>
      <c r="G4" s="660"/>
      <c r="H4" s="660"/>
      <c r="I4" s="376"/>
    </row>
    <row r="5" spans="1:16" s="396" customFormat="1" ht="10.5" customHeight="1" thickBot="1" x14ac:dyDescent="0.3">
      <c r="A5" s="395"/>
      <c r="B5" s="397"/>
      <c r="C5" s="397"/>
      <c r="D5" s="395"/>
      <c r="E5" s="395"/>
      <c r="F5" s="395"/>
      <c r="G5" s="395"/>
      <c r="H5" s="395"/>
      <c r="I5" s="398" t="s">
        <v>150</v>
      </c>
    </row>
    <row r="6" spans="1:16" ht="54" customHeight="1" thickBot="1" x14ac:dyDescent="0.3">
      <c r="A6" s="671" t="s">
        <v>249</v>
      </c>
      <c r="B6" s="672"/>
      <c r="C6" s="672"/>
      <c r="D6" s="672"/>
      <c r="E6" s="672"/>
      <c r="F6" s="672"/>
      <c r="G6" s="672"/>
      <c r="H6" s="672"/>
      <c r="I6" s="673"/>
    </row>
    <row r="7" spans="1:16" ht="228.75" customHeight="1" thickBot="1" x14ac:dyDescent="0.3">
      <c r="A7" s="674" t="s">
        <v>287</v>
      </c>
      <c r="B7" s="675"/>
      <c r="C7" s="675"/>
      <c r="D7" s="675"/>
      <c r="E7" s="675"/>
      <c r="F7" s="675"/>
      <c r="G7" s="675"/>
      <c r="H7" s="675"/>
      <c r="I7" s="676"/>
      <c r="K7" s="396"/>
      <c r="L7" s="396"/>
      <c r="M7" s="396"/>
      <c r="N7" s="396"/>
      <c r="O7" s="396"/>
      <c r="P7" s="396"/>
    </row>
    <row r="8" spans="1:16" ht="7.5" customHeight="1" thickBot="1" x14ac:dyDescent="0.3">
      <c r="G8" s="399"/>
      <c r="H8" s="399"/>
      <c r="I8" s="400"/>
      <c r="K8" s="396"/>
      <c r="L8" s="396"/>
      <c r="M8" s="396"/>
      <c r="N8" s="396"/>
      <c r="O8" s="396"/>
      <c r="P8" s="396"/>
    </row>
    <row r="9" spans="1:16" ht="29.25" customHeight="1" thickBot="1" x14ac:dyDescent="0.3">
      <c r="A9" s="661" t="s">
        <v>216</v>
      </c>
      <c r="B9" s="662"/>
      <c r="C9" s="662"/>
      <c r="D9" s="662"/>
      <c r="E9" s="662"/>
      <c r="F9" s="662"/>
      <c r="G9" s="662"/>
      <c r="H9" s="662"/>
      <c r="I9" s="663"/>
      <c r="K9" s="396"/>
      <c r="L9" s="396"/>
      <c r="M9" s="396"/>
      <c r="N9" s="396"/>
      <c r="O9" s="396"/>
      <c r="P9" s="396"/>
    </row>
    <row r="10" spans="1:16" ht="9.75" customHeight="1" thickBot="1" x14ac:dyDescent="0.3">
      <c r="A10" s="401" t="s">
        <v>5</v>
      </c>
      <c r="B10" s="402"/>
      <c r="C10" s="403"/>
      <c r="D10" s="403"/>
      <c r="E10" s="403"/>
      <c r="F10" s="403"/>
      <c r="G10" s="403"/>
      <c r="H10" s="403"/>
      <c r="I10" s="404"/>
      <c r="K10" s="396"/>
      <c r="L10" s="396"/>
      <c r="M10" s="396"/>
      <c r="N10" s="396"/>
      <c r="O10" s="396"/>
      <c r="P10" s="396"/>
    </row>
    <row r="11" spans="1:16" ht="14.5" thickBot="1" x14ac:dyDescent="0.3">
      <c r="A11" s="677"/>
      <c r="B11" s="103"/>
      <c r="C11" s="104" t="s">
        <v>12</v>
      </c>
      <c r="D11" s="104" t="s">
        <v>128</v>
      </c>
      <c r="E11" s="104"/>
      <c r="F11" s="104"/>
      <c r="G11" s="104" t="s">
        <v>181</v>
      </c>
      <c r="H11" s="104" t="s">
        <v>184</v>
      </c>
      <c r="I11" s="105" t="s">
        <v>211</v>
      </c>
      <c r="K11" s="396"/>
      <c r="L11" s="396"/>
      <c r="M11" s="396"/>
      <c r="N11" s="396"/>
      <c r="O11" s="396"/>
      <c r="P11" s="396"/>
    </row>
    <row r="12" spans="1:16" ht="14" x14ac:dyDescent="0.25">
      <c r="A12" s="678"/>
      <c r="B12" s="94" t="s">
        <v>97</v>
      </c>
      <c r="C12" s="95">
        <f>G12-D12</f>
        <v>0</v>
      </c>
      <c r="D12" s="95">
        <f>'j. Cost Share'!E33</f>
        <v>0</v>
      </c>
      <c r="E12" s="95"/>
      <c r="F12" s="95"/>
      <c r="G12" s="95">
        <f>B34</f>
        <v>0</v>
      </c>
      <c r="H12" s="224">
        <f>IF(G12&gt;0,D12/G12,0)</f>
        <v>0</v>
      </c>
      <c r="I12" s="265" t="s">
        <v>215</v>
      </c>
      <c r="K12" s="396"/>
      <c r="L12" s="396"/>
      <c r="M12" s="396"/>
      <c r="N12" s="396"/>
      <c r="O12" s="396"/>
      <c r="P12" s="396"/>
    </row>
    <row r="13" spans="1:16" ht="14" x14ac:dyDescent="0.25">
      <c r="A13" s="678"/>
      <c r="B13" s="96" t="s">
        <v>100</v>
      </c>
      <c r="C13" s="95">
        <f>G13-D13</f>
        <v>0</v>
      </c>
      <c r="D13" s="95">
        <f>'j. Cost Share'!F33</f>
        <v>0</v>
      </c>
      <c r="E13" s="95"/>
      <c r="F13" s="95"/>
      <c r="G13" s="95">
        <f>C34</f>
        <v>0</v>
      </c>
      <c r="H13" s="224">
        <f t="shared" ref="H13:H17" si="0">IF(G13&gt;0,D13/G13,0)</f>
        <v>0</v>
      </c>
      <c r="I13" s="265"/>
      <c r="K13" s="396"/>
      <c r="L13" s="396"/>
      <c r="M13" s="396"/>
      <c r="N13" s="396"/>
      <c r="O13" s="396"/>
      <c r="P13" s="396"/>
    </row>
    <row r="14" spans="1:16" ht="14" x14ac:dyDescent="0.25">
      <c r="A14" s="678"/>
      <c r="B14" s="96" t="s">
        <v>98</v>
      </c>
      <c r="C14" s="95">
        <f>G14-D14</f>
        <v>0</v>
      </c>
      <c r="D14" s="95">
        <f>'j. Cost Share'!G33</f>
        <v>0</v>
      </c>
      <c r="E14" s="95"/>
      <c r="F14" s="95"/>
      <c r="G14" s="95">
        <f>D34</f>
        <v>0</v>
      </c>
      <c r="H14" s="224">
        <f t="shared" si="0"/>
        <v>0</v>
      </c>
      <c r="I14" s="266"/>
      <c r="K14" s="396"/>
      <c r="L14" s="396"/>
      <c r="M14" s="396"/>
      <c r="N14" s="396"/>
      <c r="O14" s="396"/>
      <c r="P14" s="396"/>
    </row>
    <row r="15" spans="1:16" ht="14" x14ac:dyDescent="0.25">
      <c r="A15" s="678"/>
      <c r="B15" s="96" t="s">
        <v>227</v>
      </c>
      <c r="C15" s="95">
        <f t="shared" ref="C15:C16" si="1">G15-D15</f>
        <v>0</v>
      </c>
      <c r="D15" s="95">
        <f>'j. Cost Share'!H33</f>
        <v>0</v>
      </c>
      <c r="E15" s="101"/>
      <c r="F15" s="101"/>
      <c r="G15" s="95">
        <f>E34</f>
        <v>0</v>
      </c>
      <c r="H15" s="224">
        <f t="shared" si="0"/>
        <v>0</v>
      </c>
      <c r="I15" s="267"/>
      <c r="K15" s="396"/>
      <c r="L15" s="396"/>
      <c r="M15" s="396"/>
      <c r="N15" s="396"/>
      <c r="O15" s="396"/>
      <c r="P15" s="396"/>
    </row>
    <row r="16" spans="1:16" ht="14" x14ac:dyDescent="0.25">
      <c r="A16" s="678"/>
      <c r="B16" s="96" t="s">
        <v>228</v>
      </c>
      <c r="C16" s="95">
        <f t="shared" si="1"/>
        <v>0</v>
      </c>
      <c r="D16" s="95">
        <f>'j. Cost Share'!I33</f>
        <v>0</v>
      </c>
      <c r="E16" s="101"/>
      <c r="F16" s="101"/>
      <c r="G16" s="95">
        <f>F34</f>
        <v>0</v>
      </c>
      <c r="H16" s="224">
        <f t="shared" si="0"/>
        <v>0</v>
      </c>
      <c r="I16" s="267"/>
      <c r="K16" s="396"/>
      <c r="L16" s="396"/>
      <c r="M16" s="396"/>
      <c r="N16" s="396"/>
      <c r="O16" s="396"/>
      <c r="P16" s="396"/>
    </row>
    <row r="17" spans="1:16" ht="14.5" thickBot="1" x14ac:dyDescent="0.3">
      <c r="A17" s="679"/>
      <c r="B17" s="97" t="s">
        <v>136</v>
      </c>
      <c r="C17" s="98">
        <f>SUM(C12:C16)</f>
        <v>0</v>
      </c>
      <c r="D17" s="98">
        <f>SUM(D12:D16)</f>
        <v>0</v>
      </c>
      <c r="E17" s="98"/>
      <c r="F17" s="98"/>
      <c r="G17" s="98">
        <f>SUM(G12:G16)</f>
        <v>0</v>
      </c>
      <c r="H17" s="224">
        <f t="shared" si="0"/>
        <v>0</v>
      </c>
      <c r="I17" s="222"/>
      <c r="K17" s="396"/>
      <c r="L17" s="396"/>
      <c r="M17" s="396"/>
      <c r="N17" s="396"/>
      <c r="O17" s="396"/>
      <c r="P17" s="396"/>
    </row>
    <row r="18" spans="1:16" ht="9.75" customHeight="1" thickBot="1" x14ac:dyDescent="0.3">
      <c r="A18" s="106" t="s">
        <v>26</v>
      </c>
      <c r="B18" s="99"/>
      <c r="C18" s="100"/>
      <c r="D18" s="100"/>
      <c r="E18" s="100"/>
      <c r="F18" s="100"/>
      <c r="G18" s="100"/>
      <c r="H18" s="100"/>
      <c r="I18" s="404"/>
      <c r="K18" s="396"/>
      <c r="L18" s="396"/>
      <c r="M18" s="396"/>
      <c r="N18" s="396"/>
      <c r="O18" s="396"/>
      <c r="P18" s="396"/>
    </row>
    <row r="19" spans="1:16" s="408" customFormat="1" ht="14.5" thickBot="1" x14ac:dyDescent="0.3">
      <c r="A19" s="107" t="s">
        <v>110</v>
      </c>
      <c r="B19" s="108" t="s">
        <v>97</v>
      </c>
      <c r="C19" s="108" t="s">
        <v>100</v>
      </c>
      <c r="D19" s="108" t="s">
        <v>98</v>
      </c>
      <c r="E19" s="108" t="s">
        <v>227</v>
      </c>
      <c r="F19" s="108" t="s">
        <v>228</v>
      </c>
      <c r="G19" s="108" t="s">
        <v>99</v>
      </c>
      <c r="H19" s="108" t="s">
        <v>180</v>
      </c>
      <c r="I19" s="109" t="s">
        <v>182</v>
      </c>
      <c r="K19" s="396"/>
      <c r="L19" s="396"/>
      <c r="M19" s="396"/>
      <c r="N19" s="396"/>
      <c r="O19" s="396"/>
      <c r="P19" s="396"/>
    </row>
    <row r="20" spans="1:16" ht="15.75" customHeight="1" x14ac:dyDescent="0.25">
      <c r="A20" s="110" t="s">
        <v>89</v>
      </c>
      <c r="B20" s="95">
        <f>'a. Personnel'!E34</f>
        <v>0</v>
      </c>
      <c r="C20" s="95">
        <f>'a. Personnel'!H34</f>
        <v>0</v>
      </c>
      <c r="D20" s="95">
        <f>'a. Personnel'!K34</f>
        <v>0</v>
      </c>
      <c r="E20" s="95">
        <f>'a. Personnel'!N34</f>
        <v>0</v>
      </c>
      <c r="F20" s="95">
        <f>'a. Personnel'!Q34</f>
        <v>0</v>
      </c>
      <c r="G20" s="95">
        <f>SUM(B20:F20)</f>
        <v>0</v>
      </c>
      <c r="H20" s="224">
        <f>IF(G20&gt;0,G20/G17,0)</f>
        <v>0</v>
      </c>
      <c r="I20" s="80"/>
      <c r="J20" s="85"/>
      <c r="K20" s="396"/>
      <c r="L20" s="396"/>
      <c r="M20" s="396"/>
      <c r="N20" s="396"/>
      <c r="O20" s="396"/>
      <c r="P20" s="396"/>
    </row>
    <row r="21" spans="1:16" ht="15.75" customHeight="1" x14ac:dyDescent="0.25">
      <c r="A21" s="111" t="s">
        <v>90</v>
      </c>
      <c r="B21" s="101">
        <f>'b. Fringe'!D34</f>
        <v>0</v>
      </c>
      <c r="C21" s="101">
        <f>'b. Fringe'!G34</f>
        <v>0</v>
      </c>
      <c r="D21" s="101">
        <f>'b. Fringe'!J34</f>
        <v>0</v>
      </c>
      <c r="E21" s="95">
        <f>'b. Fringe'!M34</f>
        <v>0</v>
      </c>
      <c r="F21" s="95">
        <f>'b. Fringe'!P34</f>
        <v>0</v>
      </c>
      <c r="G21" s="95">
        <f t="shared" ref="G21:G33" si="2">SUM(B21:F21)</f>
        <v>0</v>
      </c>
      <c r="H21" s="224">
        <f>IF(G21&gt;0,G21/G17,0)</f>
        <v>0</v>
      </c>
      <c r="I21" s="81"/>
      <c r="J21" s="85"/>
      <c r="K21" s="396"/>
      <c r="L21" s="396"/>
      <c r="M21" s="396"/>
      <c r="N21" s="396"/>
      <c r="O21" s="396"/>
      <c r="P21" s="396"/>
    </row>
    <row r="22" spans="1:16" ht="15.75" customHeight="1" x14ac:dyDescent="0.25">
      <c r="A22" s="111" t="s">
        <v>91</v>
      </c>
      <c r="B22" s="101">
        <f>'c. Travel'!K14</f>
        <v>0</v>
      </c>
      <c r="C22" s="101">
        <f>'c. Travel'!K22</f>
        <v>0</v>
      </c>
      <c r="D22" s="101">
        <f>'c. Travel'!K30</f>
        <v>0</v>
      </c>
      <c r="E22" s="95">
        <f>'c. Travel'!K38</f>
        <v>0</v>
      </c>
      <c r="F22" s="95">
        <f>'c. Travel'!K46</f>
        <v>0</v>
      </c>
      <c r="G22" s="95">
        <f t="shared" si="2"/>
        <v>0</v>
      </c>
      <c r="H22" s="224">
        <f>IF(G22&gt;0,G22/G17,0)</f>
        <v>0</v>
      </c>
      <c r="I22" s="81"/>
      <c r="J22" s="85"/>
      <c r="K22" s="396"/>
      <c r="L22" s="396"/>
      <c r="M22" s="396"/>
      <c r="N22" s="396"/>
      <c r="O22" s="396"/>
      <c r="P22" s="396"/>
    </row>
    <row r="23" spans="1:16" ht="15.75" customHeight="1" x14ac:dyDescent="0.25">
      <c r="A23" s="111" t="s">
        <v>92</v>
      </c>
      <c r="B23" s="101">
        <f>'d. Equipment'!E14</f>
        <v>0</v>
      </c>
      <c r="C23" s="101">
        <f>'d. Equipment'!E22</f>
        <v>0</v>
      </c>
      <c r="D23" s="101">
        <f>'d. Equipment'!E30</f>
        <v>0</v>
      </c>
      <c r="E23" s="95">
        <f>'d. Equipment'!E38</f>
        <v>0</v>
      </c>
      <c r="F23" s="95">
        <f>'d. Equipment'!E46</f>
        <v>0</v>
      </c>
      <c r="G23" s="95">
        <f t="shared" si="2"/>
        <v>0</v>
      </c>
      <c r="H23" s="224">
        <f>IF(G23&gt;0,G23/G17,0)</f>
        <v>0</v>
      </c>
      <c r="I23" s="81"/>
      <c r="J23" s="85"/>
      <c r="K23" s="396"/>
      <c r="L23" s="396"/>
      <c r="M23" s="396"/>
      <c r="N23" s="396"/>
      <c r="O23" s="396"/>
      <c r="P23" s="396"/>
    </row>
    <row r="24" spans="1:16" ht="15.75" customHeight="1" x14ac:dyDescent="0.25">
      <c r="A24" s="111" t="s">
        <v>93</v>
      </c>
      <c r="B24" s="101">
        <f>'e. Supplies'!E16</f>
        <v>0</v>
      </c>
      <c r="C24" s="101">
        <f>'e. Supplies'!E26</f>
        <v>0</v>
      </c>
      <c r="D24" s="101">
        <f>'e. Supplies'!E36</f>
        <v>0</v>
      </c>
      <c r="E24" s="95">
        <f>'e. Supplies'!E46</f>
        <v>0</v>
      </c>
      <c r="F24" s="95">
        <f>'e. Supplies'!E56</f>
        <v>0</v>
      </c>
      <c r="G24" s="95">
        <f t="shared" si="2"/>
        <v>0</v>
      </c>
      <c r="H24" s="224">
        <f>IF(G24&gt;0,G24/G17,0)</f>
        <v>0</v>
      </c>
      <c r="I24" s="81"/>
      <c r="J24" s="85"/>
      <c r="K24" s="396"/>
      <c r="L24" s="396"/>
      <c r="M24" s="396"/>
      <c r="N24" s="396"/>
      <c r="O24" s="396"/>
      <c r="P24" s="396"/>
    </row>
    <row r="25" spans="1:16" ht="14" x14ac:dyDescent="0.25">
      <c r="A25" s="112" t="s">
        <v>127</v>
      </c>
      <c r="B25" s="101"/>
      <c r="C25" s="101"/>
      <c r="D25" s="101"/>
      <c r="E25" s="95"/>
      <c r="F25" s="95"/>
      <c r="G25" s="95"/>
      <c r="H25" s="224"/>
      <c r="I25" s="81"/>
      <c r="J25" s="85"/>
      <c r="K25" s="396"/>
      <c r="L25" s="396"/>
      <c r="M25" s="396"/>
      <c r="N25" s="396"/>
      <c r="O25" s="396"/>
      <c r="P25" s="396"/>
    </row>
    <row r="26" spans="1:16" ht="14" x14ac:dyDescent="0.25">
      <c r="A26" s="113" t="s">
        <v>153</v>
      </c>
      <c r="B26" s="101">
        <f>'f. Contractual'!D17</f>
        <v>0</v>
      </c>
      <c r="C26" s="101">
        <f>'f. Contractual'!E17</f>
        <v>0</v>
      </c>
      <c r="D26" s="101">
        <f>'f. Contractual'!F17</f>
        <v>0</v>
      </c>
      <c r="E26" s="95">
        <f>'f. Contractual'!G17</f>
        <v>0</v>
      </c>
      <c r="F26" s="95">
        <f>'f. Contractual'!H17</f>
        <v>0</v>
      </c>
      <c r="G26" s="95">
        <f t="shared" si="2"/>
        <v>0</v>
      </c>
      <c r="H26" s="224">
        <f>IF(G26&gt;0,G26/G17,0)</f>
        <v>0</v>
      </c>
      <c r="I26" s="81"/>
      <c r="J26" s="85"/>
      <c r="K26" s="396"/>
      <c r="L26" s="396"/>
      <c r="M26" s="396"/>
      <c r="N26" s="396"/>
      <c r="O26" s="396"/>
      <c r="P26" s="396"/>
    </row>
    <row r="27" spans="1:16" ht="14" x14ac:dyDescent="0.25">
      <c r="A27" s="113" t="s">
        <v>154</v>
      </c>
      <c r="B27" s="95">
        <f>'f. Contractual'!D28</f>
        <v>0</v>
      </c>
      <c r="C27" s="95">
        <f>'f. Contractual'!E28</f>
        <v>0</v>
      </c>
      <c r="D27" s="95">
        <f>'f. Contractual'!F28</f>
        <v>0</v>
      </c>
      <c r="E27" s="95">
        <f>'f. Contractual'!G28</f>
        <v>0</v>
      </c>
      <c r="F27" s="95">
        <f>'f. Contractual'!H28</f>
        <v>0</v>
      </c>
      <c r="G27" s="95">
        <f t="shared" si="2"/>
        <v>0</v>
      </c>
      <c r="H27" s="224">
        <f>IF(G27&gt;0,G27/G17,0)</f>
        <v>0</v>
      </c>
      <c r="I27" s="81"/>
      <c r="J27" s="85"/>
      <c r="K27" s="396"/>
      <c r="L27" s="396"/>
      <c r="M27" s="396"/>
      <c r="N27" s="396"/>
      <c r="O27" s="396"/>
      <c r="P27" s="396"/>
    </row>
    <row r="28" spans="1:16" ht="14" x14ac:dyDescent="0.25">
      <c r="A28" s="113" t="s">
        <v>156</v>
      </c>
      <c r="B28" s="95">
        <f>'f. Contractual'!D35</f>
        <v>0</v>
      </c>
      <c r="C28" s="95">
        <f>'f. Contractual'!E35</f>
        <v>0</v>
      </c>
      <c r="D28" s="95">
        <f>'f. Contractual'!F35</f>
        <v>0</v>
      </c>
      <c r="E28" s="95">
        <f>'f. Contractual'!G35</f>
        <v>0</v>
      </c>
      <c r="F28" s="95">
        <f>'f. Contractual'!H35</f>
        <v>0</v>
      </c>
      <c r="G28" s="95">
        <f t="shared" si="2"/>
        <v>0</v>
      </c>
      <c r="H28" s="224">
        <f>IF(G28&gt;0,G28/G17,0)</f>
        <v>0</v>
      </c>
      <c r="I28" s="81"/>
      <c r="J28" s="85"/>
      <c r="K28" s="396"/>
      <c r="L28" s="396"/>
      <c r="M28" s="396"/>
      <c r="N28" s="396"/>
      <c r="O28" s="396"/>
      <c r="P28" s="396"/>
    </row>
    <row r="29" spans="1:16" ht="14" x14ac:dyDescent="0.25">
      <c r="A29" s="114" t="s">
        <v>155</v>
      </c>
      <c r="B29" s="95">
        <f>SUM(B26:B28)</f>
        <v>0</v>
      </c>
      <c r="C29" s="95">
        <f>SUM(C26:C28)</f>
        <v>0</v>
      </c>
      <c r="D29" s="95">
        <f>SUM(D26:D28)</f>
        <v>0</v>
      </c>
      <c r="E29" s="95">
        <f t="shared" ref="E29:F29" si="3">SUM(E26:E28)</f>
        <v>0</v>
      </c>
      <c r="F29" s="95">
        <f t="shared" si="3"/>
        <v>0</v>
      </c>
      <c r="G29" s="95">
        <f t="shared" si="2"/>
        <v>0</v>
      </c>
      <c r="H29" s="224">
        <f>IF(G29&gt;0,G29/G17,0)</f>
        <v>0</v>
      </c>
      <c r="I29" s="81"/>
      <c r="J29" s="85"/>
      <c r="K29" s="396"/>
      <c r="L29" s="396"/>
      <c r="M29" s="396"/>
      <c r="N29" s="396"/>
      <c r="O29" s="396"/>
      <c r="P29" s="396"/>
    </row>
    <row r="30" spans="1:16" ht="15.75" customHeight="1" x14ac:dyDescent="0.25">
      <c r="A30" s="111" t="s">
        <v>94</v>
      </c>
      <c r="B30" s="95">
        <f>'g. Construction'!C15</f>
        <v>0</v>
      </c>
      <c r="C30" s="95">
        <f>'g. Construction'!C22</f>
        <v>0</v>
      </c>
      <c r="D30" s="95">
        <f>'g. Construction'!C29</f>
        <v>0</v>
      </c>
      <c r="E30" s="95">
        <f>'g. Construction'!C36</f>
        <v>0</v>
      </c>
      <c r="F30" s="95">
        <f>'g. Construction'!C43</f>
        <v>0</v>
      </c>
      <c r="G30" s="95">
        <f t="shared" si="2"/>
        <v>0</v>
      </c>
      <c r="H30" s="224">
        <f>IF(G30&gt;0,G30/G17,0)</f>
        <v>0</v>
      </c>
      <c r="I30" s="82"/>
      <c r="J30" s="85"/>
      <c r="K30" s="396"/>
      <c r="L30" s="396"/>
      <c r="M30" s="396"/>
      <c r="N30" s="396"/>
      <c r="O30" s="396"/>
      <c r="P30" s="396"/>
    </row>
    <row r="31" spans="1:16" ht="15.75" customHeight="1" x14ac:dyDescent="0.25">
      <c r="A31" s="111" t="s">
        <v>95</v>
      </c>
      <c r="B31" s="101">
        <f>'h. Other'!C14</f>
        <v>0</v>
      </c>
      <c r="C31" s="101">
        <f>'h. Other'!C22</f>
        <v>0</v>
      </c>
      <c r="D31" s="101">
        <f>'h. Other'!C30</f>
        <v>0</v>
      </c>
      <c r="E31" s="95">
        <f>'h. Other'!C38</f>
        <v>0</v>
      </c>
      <c r="F31" s="95">
        <f>'h. Other'!C46</f>
        <v>0</v>
      </c>
      <c r="G31" s="95">
        <f t="shared" si="2"/>
        <v>0</v>
      </c>
      <c r="H31" s="224">
        <f>IF(G31&gt;0,G31/G17,0)</f>
        <v>0</v>
      </c>
      <c r="I31" s="81"/>
      <c r="J31" s="85"/>
      <c r="K31" s="396"/>
      <c r="L31" s="396"/>
      <c r="M31" s="396"/>
      <c r="N31" s="396"/>
      <c r="O31" s="396"/>
      <c r="P31" s="396"/>
    </row>
    <row r="32" spans="1:16" ht="15.75" customHeight="1" x14ac:dyDescent="0.25">
      <c r="A32" s="111" t="s">
        <v>161</v>
      </c>
      <c r="B32" s="101">
        <f>B20+B21+B22+B23+B24+B29+B30+B31</f>
        <v>0</v>
      </c>
      <c r="C32" s="101">
        <f>C20+C21+C22+C23+C24+C29+C30+C31</f>
        <v>0</v>
      </c>
      <c r="D32" s="101">
        <f>D20+D21+D22+D23+D24+D29+D30+D31</f>
        <v>0</v>
      </c>
      <c r="E32" s="101">
        <f t="shared" ref="E32:F32" si="4">E20+E21+E22+E23+E24+E29+E30+E31</f>
        <v>0</v>
      </c>
      <c r="F32" s="101">
        <f t="shared" si="4"/>
        <v>0</v>
      </c>
      <c r="G32" s="101">
        <f>G20+G21+G22+G23+G24+G29+G30+G31</f>
        <v>0</v>
      </c>
      <c r="H32" s="224">
        <f>IF(G32&gt;0,G32/G17,0)</f>
        <v>0</v>
      </c>
      <c r="I32" s="81"/>
      <c r="J32" s="85"/>
      <c r="K32" s="396"/>
      <c r="L32" s="396"/>
      <c r="M32" s="396"/>
      <c r="N32" s="396"/>
      <c r="O32" s="396"/>
      <c r="P32" s="396"/>
    </row>
    <row r="33" spans="1:16" ht="15.75" customHeight="1" x14ac:dyDescent="0.25">
      <c r="A33" s="111" t="s">
        <v>96</v>
      </c>
      <c r="B33" s="101">
        <f>'i. Indirect'!B16</f>
        <v>0</v>
      </c>
      <c r="C33" s="101">
        <f>'i. Indirect'!C16</f>
        <v>0</v>
      </c>
      <c r="D33" s="101">
        <f>'i. Indirect'!D16</f>
        <v>0</v>
      </c>
      <c r="E33" s="95">
        <f>'i. Indirect'!E16</f>
        <v>0</v>
      </c>
      <c r="F33" s="95">
        <f>'i. Indirect'!F16</f>
        <v>0</v>
      </c>
      <c r="G33" s="95">
        <f t="shared" si="2"/>
        <v>0</v>
      </c>
      <c r="H33" s="224">
        <f>IF(G33&gt;0,G33/G17,0)</f>
        <v>0</v>
      </c>
      <c r="I33" s="81"/>
      <c r="J33" s="85"/>
      <c r="K33" s="396"/>
      <c r="L33" s="396"/>
      <c r="M33" s="396"/>
      <c r="N33" s="396"/>
      <c r="O33" s="396"/>
      <c r="P33" s="396"/>
    </row>
    <row r="34" spans="1:16" ht="15.75" customHeight="1" thickBot="1" x14ac:dyDescent="0.3">
      <c r="A34" s="115" t="s">
        <v>181</v>
      </c>
      <c r="B34" s="102">
        <f>B32+B33</f>
        <v>0</v>
      </c>
      <c r="C34" s="102">
        <f>C32+C33</f>
        <v>0</v>
      </c>
      <c r="D34" s="102">
        <f>D32+D33</f>
        <v>0</v>
      </c>
      <c r="E34" s="102">
        <f t="shared" ref="E34:F34" si="5">E32+E33</f>
        <v>0</v>
      </c>
      <c r="F34" s="102">
        <f t="shared" si="5"/>
        <v>0</v>
      </c>
      <c r="G34" s="102">
        <f>G32+G33</f>
        <v>0</v>
      </c>
      <c r="H34" s="225">
        <f>H32+H33</f>
        <v>0</v>
      </c>
      <c r="I34" s="83"/>
      <c r="J34" s="85"/>
    </row>
    <row r="35" spans="1:16" ht="8.25" customHeight="1" thickBot="1" x14ac:dyDescent="0.3"/>
    <row r="36" spans="1:16" x14ac:dyDescent="0.25">
      <c r="A36" s="664" t="s">
        <v>183</v>
      </c>
      <c r="B36" s="665"/>
      <c r="C36" s="665"/>
      <c r="D36" s="665"/>
      <c r="E36" s="665"/>
      <c r="F36" s="665"/>
      <c r="G36" s="665"/>
      <c r="H36" s="665"/>
      <c r="I36" s="666"/>
    </row>
    <row r="37" spans="1:16" ht="10.5" customHeight="1" thickBot="1" x14ac:dyDescent="0.3">
      <c r="A37" s="667"/>
      <c r="B37" s="668"/>
      <c r="C37" s="668"/>
      <c r="D37" s="668"/>
      <c r="E37" s="668"/>
      <c r="F37" s="668"/>
      <c r="G37" s="668"/>
      <c r="H37" s="668"/>
      <c r="I37" s="669"/>
    </row>
    <row r="41" spans="1:16" ht="13" x14ac:dyDescent="0.25">
      <c r="A41" s="409"/>
      <c r="B41" s="409"/>
      <c r="C41" s="409"/>
      <c r="D41" s="409"/>
      <c r="E41" s="409"/>
      <c r="F41" s="409"/>
    </row>
  </sheetData>
  <sheetProtection sheet="1" formatCells="0" formatColumns="0" formatRows="0"/>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M87"/>
  <sheetViews>
    <sheetView showGridLines="0" zoomScale="90" zoomScaleNormal="90" workbookViewId="0">
      <selection activeCell="A3" sqref="A3:I3"/>
    </sheetView>
  </sheetViews>
  <sheetFormatPr defaultColWidth="9.1796875" defaultRowHeight="12.5" x14ac:dyDescent="0.25"/>
  <cols>
    <col min="1" max="1" width="39.7265625" style="360" bestFit="1" customWidth="1"/>
    <col min="2" max="6" width="21.26953125" style="360" customWidth="1"/>
    <col min="7" max="7" width="24.1796875" style="360" customWidth="1"/>
    <col min="8" max="8" width="31.453125" style="360" customWidth="1"/>
    <col min="9" max="9" width="7" style="360" customWidth="1"/>
    <col min="10" max="10" width="23.7265625" style="360" hidden="1" customWidth="1"/>
    <col min="11" max="11" width="9.1796875" style="360" hidden="1" customWidth="1"/>
    <col min="12" max="12" width="6.54296875" style="360" customWidth="1"/>
    <col min="13" max="16384" width="9.1796875" style="360"/>
  </cols>
  <sheetData>
    <row r="1" spans="1:13" s="498" customFormat="1" ht="12.75" customHeight="1" x14ac:dyDescent="0.2">
      <c r="A1" s="731" t="s">
        <v>162</v>
      </c>
      <c r="B1" s="731"/>
      <c r="C1" s="731"/>
      <c r="D1" s="731"/>
      <c r="E1" s="382"/>
      <c r="F1" s="382"/>
      <c r="H1" s="757"/>
      <c r="I1" s="758"/>
      <c r="J1" s="306"/>
    </row>
    <row r="2" spans="1:13" s="354" customFormat="1" ht="18.5" thickBot="1" x14ac:dyDescent="0.3">
      <c r="A2" s="751" t="s">
        <v>166</v>
      </c>
      <c r="B2" s="751"/>
      <c r="C2" s="751"/>
      <c r="D2" s="751"/>
      <c r="E2" s="751"/>
      <c r="F2" s="751"/>
      <c r="G2" s="751"/>
      <c r="H2" s="751"/>
      <c r="I2" s="751"/>
      <c r="J2" s="307"/>
    </row>
    <row r="3" spans="1:13" s="279" customFormat="1" ht="81.5" customHeight="1" thickBot="1" x14ac:dyDescent="0.3">
      <c r="A3" s="752" t="s">
        <v>242</v>
      </c>
      <c r="B3" s="749"/>
      <c r="C3" s="749"/>
      <c r="D3" s="749"/>
      <c r="E3" s="749"/>
      <c r="F3" s="749"/>
      <c r="G3" s="749"/>
      <c r="H3" s="749"/>
      <c r="I3" s="750"/>
      <c r="J3" s="499"/>
      <c r="K3" s="500"/>
      <c r="L3" s="501"/>
      <c r="M3" s="502"/>
    </row>
    <row r="4" spans="1:13" s="354" customFormat="1" ht="8.25" customHeight="1" thickBot="1" x14ac:dyDescent="0.35">
      <c r="A4" s="78"/>
      <c r="B4" s="78"/>
      <c r="C4" s="78"/>
      <c r="D4" s="78"/>
      <c r="E4" s="78"/>
      <c r="F4" s="78"/>
      <c r="G4" s="352"/>
      <c r="H4" s="78"/>
      <c r="I4" s="78"/>
      <c r="J4" s="503"/>
      <c r="K4" s="503"/>
      <c r="L4" s="355"/>
    </row>
    <row r="5" spans="1:13" s="354" customFormat="1" ht="14" x14ac:dyDescent="0.3">
      <c r="A5" s="151"/>
      <c r="B5" s="383" t="s">
        <v>97</v>
      </c>
      <c r="C5" s="383" t="s">
        <v>100</v>
      </c>
      <c r="D5" s="383" t="s">
        <v>98</v>
      </c>
      <c r="E5" s="383" t="s">
        <v>227</v>
      </c>
      <c r="F5" s="383" t="s">
        <v>228</v>
      </c>
      <c r="G5" s="383" t="s">
        <v>136</v>
      </c>
      <c r="H5" s="753" t="s">
        <v>176</v>
      </c>
      <c r="I5" s="754"/>
      <c r="J5" s="504"/>
      <c r="K5" s="504"/>
      <c r="L5" s="355"/>
    </row>
    <row r="6" spans="1:13" s="354" customFormat="1" ht="14.25" customHeight="1" x14ac:dyDescent="0.3">
      <c r="A6" s="166" t="s">
        <v>167</v>
      </c>
      <c r="B6" s="164"/>
      <c r="C6" s="164"/>
      <c r="D6" s="164"/>
      <c r="E6" s="164"/>
      <c r="F6" s="164"/>
      <c r="G6" s="384"/>
      <c r="H6" s="755"/>
      <c r="I6" s="756"/>
      <c r="J6" s="505"/>
      <c r="K6" s="506"/>
      <c r="L6" s="355"/>
    </row>
    <row r="7" spans="1:13" s="354" customFormat="1" ht="14" x14ac:dyDescent="0.3">
      <c r="A7" s="507" t="s">
        <v>168</v>
      </c>
      <c r="B7" s="226">
        <v>0</v>
      </c>
      <c r="C7" s="226">
        <v>0</v>
      </c>
      <c r="D7" s="226">
        <v>0</v>
      </c>
      <c r="E7" s="226">
        <v>0</v>
      </c>
      <c r="F7" s="226">
        <v>0</v>
      </c>
      <c r="G7" s="270"/>
      <c r="H7" s="762"/>
      <c r="I7" s="763"/>
      <c r="J7" s="356"/>
      <c r="K7" s="357"/>
      <c r="L7" s="355"/>
    </row>
    <row r="8" spans="1:13" s="354" customFormat="1" ht="14" x14ac:dyDescent="0.3">
      <c r="A8" s="507" t="s">
        <v>169</v>
      </c>
      <c r="B8" s="226">
        <v>0</v>
      </c>
      <c r="C8" s="226">
        <v>0</v>
      </c>
      <c r="D8" s="226">
        <v>0</v>
      </c>
      <c r="E8" s="226">
        <v>0</v>
      </c>
      <c r="F8" s="226">
        <v>0</v>
      </c>
      <c r="G8" s="270"/>
      <c r="H8" s="762"/>
      <c r="I8" s="763"/>
      <c r="J8" s="356"/>
      <c r="K8" s="357"/>
      <c r="L8" s="355"/>
    </row>
    <row r="9" spans="1:13" s="354" customFormat="1" ht="14" x14ac:dyDescent="0.3">
      <c r="A9" s="507" t="s">
        <v>177</v>
      </c>
      <c r="B9" s="226">
        <v>0</v>
      </c>
      <c r="C9" s="226">
        <v>0</v>
      </c>
      <c r="D9" s="226">
        <v>0</v>
      </c>
      <c r="E9" s="226">
        <v>0</v>
      </c>
      <c r="F9" s="226">
        <v>0</v>
      </c>
      <c r="G9" s="271"/>
      <c r="H9" s="764"/>
      <c r="I9" s="763"/>
      <c r="J9" s="358"/>
      <c r="K9" s="355"/>
      <c r="L9" s="355"/>
    </row>
    <row r="10" spans="1:13" s="354" customFormat="1" ht="14" x14ac:dyDescent="0.3">
      <c r="A10" s="507" t="s">
        <v>170</v>
      </c>
      <c r="B10" s="226">
        <v>0</v>
      </c>
      <c r="C10" s="226">
        <v>0</v>
      </c>
      <c r="D10" s="226">
        <v>0</v>
      </c>
      <c r="E10" s="226">
        <v>0</v>
      </c>
      <c r="F10" s="226">
        <v>0</v>
      </c>
      <c r="G10" s="271"/>
      <c r="H10" s="764"/>
      <c r="I10" s="763"/>
      <c r="J10" s="358"/>
      <c r="K10" s="355"/>
      <c r="L10" s="355"/>
    </row>
    <row r="11" spans="1:13" s="354" customFormat="1" ht="15" customHeight="1" x14ac:dyDescent="0.3">
      <c r="A11" s="166" t="s">
        <v>171</v>
      </c>
      <c r="B11" s="353"/>
      <c r="C11" s="353"/>
      <c r="D11" s="353"/>
      <c r="E11" s="353"/>
      <c r="F11" s="353"/>
      <c r="G11" s="385"/>
      <c r="H11" s="767"/>
      <c r="I11" s="768"/>
      <c r="J11" s="358"/>
      <c r="K11" s="355"/>
      <c r="L11" s="355"/>
    </row>
    <row r="12" spans="1:13" s="354" customFormat="1" ht="15" customHeight="1" x14ac:dyDescent="0.3">
      <c r="A12" s="507" t="s">
        <v>172</v>
      </c>
      <c r="B12" s="657"/>
      <c r="C12" s="657"/>
      <c r="D12" s="657"/>
      <c r="E12" s="657"/>
      <c r="F12" s="657"/>
      <c r="G12" s="271">
        <f>SUM(B12:F12)</f>
        <v>0</v>
      </c>
      <c r="H12" s="765"/>
      <c r="I12" s="766"/>
      <c r="J12" s="358"/>
      <c r="K12" s="355"/>
      <c r="L12" s="355"/>
    </row>
    <row r="13" spans="1:13" s="354" customFormat="1" ht="15" customHeight="1" x14ac:dyDescent="0.3">
      <c r="A13" s="507" t="s">
        <v>173</v>
      </c>
      <c r="B13" s="372"/>
      <c r="C13" s="372"/>
      <c r="D13" s="372"/>
      <c r="E13" s="372"/>
      <c r="F13" s="372"/>
      <c r="G13" s="271">
        <f>SUM(B13:F13)</f>
        <v>0</v>
      </c>
      <c r="H13" s="765"/>
      <c r="I13" s="766"/>
      <c r="J13" s="358"/>
      <c r="K13" s="355"/>
      <c r="L13" s="355"/>
    </row>
    <row r="14" spans="1:13" s="354" customFormat="1" ht="15" customHeight="1" x14ac:dyDescent="0.3">
      <c r="A14" s="507" t="s">
        <v>178</v>
      </c>
      <c r="B14" s="165"/>
      <c r="C14" s="165"/>
      <c r="D14" s="165"/>
      <c r="E14" s="165"/>
      <c r="F14" s="165"/>
      <c r="G14" s="271">
        <f>SUM(B14:F14)</f>
        <v>0</v>
      </c>
      <c r="H14" s="780"/>
      <c r="I14" s="766"/>
      <c r="J14" s="358"/>
      <c r="K14" s="355"/>
      <c r="L14" s="355"/>
    </row>
    <row r="15" spans="1:13" s="354" customFormat="1" ht="15" customHeight="1" x14ac:dyDescent="0.3">
      <c r="A15" s="507" t="s">
        <v>174</v>
      </c>
      <c r="B15" s="165"/>
      <c r="C15" s="165"/>
      <c r="D15" s="165"/>
      <c r="E15" s="165"/>
      <c r="F15" s="165"/>
      <c r="G15" s="271">
        <f>SUM(B15:F15)</f>
        <v>0</v>
      </c>
      <c r="H15" s="780"/>
      <c r="I15" s="766"/>
      <c r="J15" s="358"/>
      <c r="K15" s="355"/>
      <c r="L15" s="355"/>
    </row>
    <row r="16" spans="1:13" s="354" customFormat="1" ht="15" customHeight="1" thickBot="1" x14ac:dyDescent="0.35">
      <c r="A16" s="79" t="s">
        <v>175</v>
      </c>
      <c r="B16" s="386">
        <f>SUM(B12:B15)</f>
        <v>0</v>
      </c>
      <c r="C16" s="386">
        <f>SUM(C12:C15)</f>
        <v>0</v>
      </c>
      <c r="D16" s="386">
        <f>SUM(D12:D15)</f>
        <v>0</v>
      </c>
      <c r="E16" s="386">
        <f>SUM(E12:E15)</f>
        <v>0</v>
      </c>
      <c r="F16" s="386">
        <f>SUM(F12:F15)</f>
        <v>0</v>
      </c>
      <c r="G16" s="271">
        <f>SUM(B16:F16)</f>
        <v>0</v>
      </c>
      <c r="H16" s="778"/>
      <c r="I16" s="779"/>
      <c r="J16" s="310"/>
    </row>
    <row r="17" spans="1:13" s="354" customFormat="1" ht="6" customHeight="1" thickBot="1" x14ac:dyDescent="0.3">
      <c r="A17" s="309"/>
      <c r="B17" s="484"/>
      <c r="C17" s="310"/>
      <c r="D17" s="508"/>
      <c r="E17" s="508"/>
      <c r="F17" s="508"/>
      <c r="G17" s="311"/>
      <c r="H17" s="310"/>
      <c r="I17" s="508"/>
      <c r="J17" s="310"/>
    </row>
    <row r="18" spans="1:13" s="354" customFormat="1" ht="48" customHeight="1" thickBot="1" x14ac:dyDescent="0.3">
      <c r="A18" s="772" t="s">
        <v>186</v>
      </c>
      <c r="B18" s="773"/>
      <c r="C18" s="773"/>
      <c r="D18" s="773"/>
      <c r="E18" s="773"/>
      <c r="F18" s="773"/>
      <c r="G18" s="773"/>
      <c r="H18" s="773"/>
      <c r="I18" s="774"/>
      <c r="J18" s="509"/>
      <c r="K18" s="509"/>
      <c r="L18" s="509"/>
    </row>
    <row r="19" spans="1:13" s="354" customFormat="1" ht="149.25" customHeight="1" thickBot="1" x14ac:dyDescent="0.3">
      <c r="A19" s="775" t="s">
        <v>243</v>
      </c>
      <c r="B19" s="776"/>
      <c r="C19" s="776"/>
      <c r="D19" s="776"/>
      <c r="E19" s="776"/>
      <c r="F19" s="776"/>
      <c r="G19" s="776"/>
      <c r="H19" s="776"/>
      <c r="I19" s="777"/>
      <c r="J19" s="77"/>
      <c r="K19" s="77"/>
      <c r="L19" s="77"/>
    </row>
    <row r="20" spans="1:13" s="354" customFormat="1" ht="7.5" customHeight="1" thickBot="1" x14ac:dyDescent="0.3">
      <c r="A20" s="77"/>
      <c r="B20" s="77"/>
      <c r="C20" s="77"/>
      <c r="D20" s="77"/>
      <c r="E20" s="77"/>
      <c r="F20" s="77"/>
      <c r="G20" s="77"/>
      <c r="H20" s="77"/>
      <c r="I20" s="77"/>
      <c r="J20" s="77"/>
      <c r="K20" s="77"/>
      <c r="L20" s="77"/>
    </row>
    <row r="21" spans="1:13" s="354" customFormat="1" ht="16" thickBot="1" x14ac:dyDescent="0.4">
      <c r="A21" s="769" t="s">
        <v>190</v>
      </c>
      <c r="B21" s="770"/>
      <c r="C21" s="770"/>
      <c r="D21" s="770"/>
      <c r="E21" s="770"/>
      <c r="F21" s="770"/>
      <c r="G21" s="770"/>
      <c r="H21" s="770"/>
      <c r="I21" s="771"/>
      <c r="J21" s="77"/>
      <c r="K21" s="77"/>
      <c r="L21" s="77"/>
    </row>
    <row r="22" spans="1:13" s="354" customFormat="1" ht="6" customHeight="1" thickBot="1" x14ac:dyDescent="0.3">
      <c r="A22" s="77"/>
      <c r="B22" s="77"/>
      <c r="C22" s="77"/>
      <c r="D22" s="77"/>
      <c r="E22" s="77"/>
      <c r="F22" s="77"/>
      <c r="G22" s="77"/>
      <c r="H22" s="77"/>
      <c r="I22" s="77"/>
      <c r="J22" s="77"/>
      <c r="K22" s="77"/>
      <c r="L22" s="77"/>
    </row>
    <row r="23" spans="1:13" s="354" customFormat="1" ht="57.75" customHeight="1" x14ac:dyDescent="0.25">
      <c r="A23" s="664" t="s">
        <v>187</v>
      </c>
      <c r="B23" s="665"/>
      <c r="C23" s="665"/>
      <c r="D23" s="665"/>
      <c r="E23" s="665"/>
      <c r="F23" s="665"/>
      <c r="G23" s="665"/>
      <c r="H23" s="665"/>
      <c r="I23" s="666"/>
      <c r="J23" s="359"/>
      <c r="K23" s="359"/>
      <c r="L23" s="359"/>
      <c r="M23" s="355"/>
    </row>
    <row r="24" spans="1:13" s="354" customFormat="1" ht="24.75" customHeight="1" x14ac:dyDescent="0.25">
      <c r="A24" s="759"/>
      <c r="B24" s="760"/>
      <c r="C24" s="760"/>
      <c r="D24" s="760"/>
      <c r="E24" s="760"/>
      <c r="F24" s="760"/>
      <c r="G24" s="760"/>
      <c r="H24" s="760"/>
      <c r="I24" s="761"/>
      <c r="J24" s="359"/>
      <c r="K24" s="359"/>
      <c r="L24" s="359"/>
      <c r="M24" s="355"/>
    </row>
    <row r="25" spans="1:13" s="354" customFormat="1" ht="13" thickBot="1" x14ac:dyDescent="0.3">
      <c r="A25" s="667"/>
      <c r="B25" s="668"/>
      <c r="C25" s="668"/>
      <c r="D25" s="668"/>
      <c r="E25" s="668"/>
      <c r="F25" s="668"/>
      <c r="G25" s="668"/>
      <c r="H25" s="668"/>
      <c r="I25" s="669"/>
      <c r="J25" s="359"/>
      <c r="K25" s="359"/>
      <c r="L25" s="359"/>
      <c r="M25" s="355"/>
    </row>
    <row r="26" spans="1:13" s="354" customFormat="1" x14ac:dyDescent="0.25">
      <c r="B26" s="510"/>
    </row>
    <row r="27" spans="1:13" s="354" customFormat="1" x14ac:dyDescent="0.25"/>
    <row r="28" spans="1:13" s="354" customFormat="1" x14ac:dyDescent="0.25"/>
    <row r="29" spans="1:13" s="354" customFormat="1" x14ac:dyDescent="0.25"/>
    <row r="30" spans="1:13" s="354" customFormat="1" x14ac:dyDescent="0.25"/>
    <row r="31" spans="1:13" s="354" customFormat="1" x14ac:dyDescent="0.25"/>
    <row r="32" spans="1:13" s="354" customFormat="1" x14ac:dyDescent="0.25"/>
    <row r="33" s="354" customFormat="1" x14ac:dyDescent="0.25"/>
    <row r="34" s="354" customFormat="1" x14ac:dyDescent="0.25"/>
    <row r="35" s="354" customFormat="1" x14ac:dyDescent="0.25"/>
    <row r="36" s="354" customFormat="1" x14ac:dyDescent="0.25"/>
    <row r="37" s="354" customFormat="1" x14ac:dyDescent="0.25"/>
    <row r="38" s="354" customFormat="1" x14ac:dyDescent="0.25"/>
    <row r="39" s="354" customFormat="1" x14ac:dyDescent="0.25"/>
    <row r="40" s="354" customFormat="1" x14ac:dyDescent="0.25"/>
    <row r="41" s="354" customFormat="1" x14ac:dyDescent="0.25"/>
    <row r="42" s="354" customFormat="1" x14ac:dyDescent="0.25"/>
    <row r="43" s="354" customFormat="1" x14ac:dyDescent="0.25"/>
    <row r="44" s="354" customFormat="1" x14ac:dyDescent="0.25"/>
    <row r="45" s="354" customFormat="1" x14ac:dyDescent="0.25"/>
    <row r="46" s="354" customFormat="1" x14ac:dyDescent="0.25"/>
    <row r="47" s="354" customFormat="1" x14ac:dyDescent="0.25"/>
    <row r="48" s="354" customFormat="1" x14ac:dyDescent="0.25"/>
    <row r="49" s="354" customFormat="1" x14ac:dyDescent="0.25"/>
    <row r="50" s="354" customFormat="1" x14ac:dyDescent="0.25"/>
    <row r="51" s="354" customFormat="1" x14ac:dyDescent="0.25"/>
    <row r="52" s="354" customFormat="1" x14ac:dyDescent="0.25"/>
    <row r="53" s="354" customFormat="1" x14ac:dyDescent="0.25"/>
    <row r="54" s="354" customFormat="1" x14ac:dyDescent="0.25"/>
    <row r="55" s="354" customFormat="1" x14ac:dyDescent="0.25"/>
    <row r="56" s="354" customFormat="1" x14ac:dyDescent="0.25"/>
    <row r="57" s="354" customFormat="1" x14ac:dyDescent="0.25"/>
    <row r="58" s="354" customFormat="1" x14ac:dyDescent="0.25"/>
    <row r="59" s="354" customFormat="1" x14ac:dyDescent="0.25"/>
    <row r="60" s="354" customFormat="1" x14ac:dyDescent="0.25"/>
    <row r="61" s="354" customFormat="1" x14ac:dyDescent="0.25"/>
    <row r="62" s="354" customFormat="1" x14ac:dyDescent="0.25"/>
    <row r="63" s="354" customFormat="1" x14ac:dyDescent="0.25"/>
    <row r="64" s="354" customFormat="1" x14ac:dyDescent="0.25"/>
    <row r="65" s="354" customFormat="1" x14ac:dyDescent="0.25"/>
    <row r="66" s="354" customFormat="1" x14ac:dyDescent="0.25"/>
    <row r="67" s="354" customFormat="1" x14ac:dyDescent="0.25"/>
    <row r="68" s="354" customFormat="1" x14ac:dyDescent="0.25"/>
    <row r="69" s="354" customFormat="1" x14ac:dyDescent="0.25"/>
    <row r="70" s="354" customFormat="1" x14ac:dyDescent="0.25"/>
    <row r="71" s="354" customFormat="1" x14ac:dyDescent="0.25"/>
    <row r="72" s="354" customFormat="1" x14ac:dyDescent="0.25"/>
    <row r="73" s="354" customFormat="1" x14ac:dyDescent="0.25"/>
    <row r="74" s="354" customFormat="1" x14ac:dyDescent="0.25"/>
    <row r="75" s="354" customFormat="1" x14ac:dyDescent="0.25"/>
    <row r="76" s="354" customFormat="1" x14ac:dyDescent="0.25"/>
    <row r="77" s="354" customFormat="1" x14ac:dyDescent="0.25"/>
    <row r="78" s="354" customFormat="1" x14ac:dyDescent="0.25"/>
    <row r="79" s="354" customFormat="1" x14ac:dyDescent="0.25"/>
    <row r="80" s="354" customFormat="1" x14ac:dyDescent="0.25"/>
    <row r="81" spans="11:12" s="354" customFormat="1" x14ac:dyDescent="0.25"/>
    <row r="82" spans="11:12" x14ac:dyDescent="0.25">
      <c r="K82" s="354"/>
      <c r="L82" s="354"/>
    </row>
    <row r="83" spans="11:12" x14ac:dyDescent="0.25">
      <c r="K83" s="354"/>
      <c r="L83" s="354"/>
    </row>
    <row r="84" spans="11:12" x14ac:dyDescent="0.25">
      <c r="K84" s="354"/>
      <c r="L84" s="354"/>
    </row>
    <row r="85" spans="11:12" x14ac:dyDescent="0.25">
      <c r="K85" s="354"/>
      <c r="L85" s="354"/>
    </row>
    <row r="86" spans="11:12" x14ac:dyDescent="0.25">
      <c r="K86" s="354"/>
      <c r="L86" s="354"/>
    </row>
    <row r="87" spans="11:12" x14ac:dyDescent="0.25">
      <c r="K87" s="354"/>
      <c r="L87" s="354"/>
    </row>
  </sheetData>
  <sheetProtection sheet="1" formatCells="0" formatColumns="0" formatRows="0"/>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 ref="A3:I3"/>
    <mergeCell ref="H5:I5"/>
    <mergeCell ref="H6:I6"/>
    <mergeCell ref="H1:I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O42"/>
  <sheetViews>
    <sheetView showGridLines="0" zoomScale="90" workbookViewId="0">
      <selection activeCell="A2" sqref="A2:J2"/>
    </sheetView>
  </sheetViews>
  <sheetFormatPr defaultColWidth="9.1796875" defaultRowHeight="12.5" x14ac:dyDescent="0.25"/>
  <cols>
    <col min="1" max="1" width="23.90625" style="9" customWidth="1"/>
    <col min="2" max="2" width="22.26953125" style="314" customWidth="1"/>
    <col min="3" max="3" width="15.1796875" style="310" customWidth="1"/>
    <col min="4" max="4" width="61.81640625" style="311" customWidth="1"/>
    <col min="5" max="9" width="12" style="311" customWidth="1"/>
    <col min="10" max="10" width="14.7265625" style="317" customWidth="1"/>
    <col min="11" max="16384" width="9.1796875" style="9"/>
  </cols>
  <sheetData>
    <row r="1" spans="1:15" s="481" customFormat="1" x14ac:dyDescent="0.25">
      <c r="A1" s="731" t="s">
        <v>163</v>
      </c>
      <c r="B1" s="792"/>
      <c r="C1" s="792"/>
      <c r="E1" s="382"/>
      <c r="F1" s="741"/>
      <c r="G1" s="741"/>
      <c r="H1" s="741"/>
      <c r="I1" s="741"/>
      <c r="J1" s="741"/>
      <c r="K1" s="382"/>
    </row>
    <row r="2" spans="1:15" s="483" customFormat="1" ht="17.5" x14ac:dyDescent="0.25">
      <c r="A2" s="790" t="s">
        <v>128</v>
      </c>
      <c r="B2" s="791"/>
      <c r="C2" s="791"/>
      <c r="D2" s="791"/>
      <c r="E2" s="791"/>
      <c r="F2" s="791"/>
      <c r="G2" s="791"/>
      <c r="H2" s="791"/>
      <c r="I2" s="791"/>
      <c r="J2" s="791"/>
      <c r="K2" s="482"/>
      <c r="L2" s="482"/>
      <c r="M2" s="482"/>
      <c r="N2" s="482"/>
      <c r="O2" s="482"/>
    </row>
    <row r="3" spans="1:15" s="85" customFormat="1" ht="282" customHeight="1" x14ac:dyDescent="0.25">
      <c r="A3" s="787" t="s">
        <v>246</v>
      </c>
      <c r="B3" s="788"/>
      <c r="C3" s="788"/>
      <c r="D3" s="788"/>
      <c r="E3" s="788"/>
      <c r="F3" s="788"/>
      <c r="G3" s="788"/>
      <c r="H3" s="788"/>
      <c r="I3" s="788"/>
      <c r="J3" s="789"/>
    </row>
    <row r="4" spans="1:15" ht="23.25" customHeight="1" thickBot="1" x14ac:dyDescent="0.3">
      <c r="B4" s="309"/>
    </row>
    <row r="5" spans="1:15" s="308" customFormat="1" ht="28" x14ac:dyDescent="0.25">
      <c r="A5" s="531" t="s">
        <v>258</v>
      </c>
      <c r="B5" s="536" t="s">
        <v>124</v>
      </c>
      <c r="C5" s="537" t="s">
        <v>221</v>
      </c>
      <c r="D5" s="154" t="s">
        <v>88</v>
      </c>
      <c r="E5" s="147" t="s">
        <v>97</v>
      </c>
      <c r="F5" s="147" t="s">
        <v>100</v>
      </c>
      <c r="G5" s="147" t="s">
        <v>98</v>
      </c>
      <c r="H5" s="147" t="s">
        <v>227</v>
      </c>
      <c r="I5" s="147" t="s">
        <v>228</v>
      </c>
      <c r="J5" s="155" t="s">
        <v>136</v>
      </c>
    </row>
    <row r="6" spans="1:15" ht="13" x14ac:dyDescent="0.25">
      <c r="A6" s="532" t="s">
        <v>89</v>
      </c>
      <c r="B6" s="526"/>
      <c r="C6" s="529"/>
      <c r="D6" s="8"/>
      <c r="E6" s="153"/>
      <c r="F6" s="153"/>
      <c r="G6" s="153"/>
      <c r="H6" s="153"/>
      <c r="I6" s="153"/>
      <c r="J6" s="538">
        <f>SUM(E6:I6)</f>
        <v>0</v>
      </c>
    </row>
    <row r="7" spans="1:15" ht="13" x14ac:dyDescent="0.25">
      <c r="A7" s="533" t="s">
        <v>251</v>
      </c>
      <c r="B7" s="362"/>
      <c r="C7" s="530"/>
      <c r="D7" s="59"/>
      <c r="E7" s="152"/>
      <c r="F7" s="152"/>
      <c r="G7" s="152"/>
      <c r="H7" s="152"/>
      <c r="I7" s="152"/>
      <c r="J7" s="341">
        <f t="shared" ref="J7:J14" si="0">SUM(E7:I7)</f>
        <v>0</v>
      </c>
    </row>
    <row r="8" spans="1:15" ht="13" x14ac:dyDescent="0.25">
      <c r="A8" s="534" t="s">
        <v>91</v>
      </c>
      <c r="B8" s="361"/>
      <c r="C8" s="530"/>
      <c r="D8" s="59"/>
      <c r="E8" s="152"/>
      <c r="F8" s="152"/>
      <c r="G8" s="152"/>
      <c r="H8" s="152"/>
      <c r="I8" s="152"/>
      <c r="J8" s="341">
        <f t="shared" si="0"/>
        <v>0</v>
      </c>
    </row>
    <row r="9" spans="1:15" ht="13" x14ac:dyDescent="0.25">
      <c r="A9" s="534" t="s">
        <v>92</v>
      </c>
      <c r="B9" s="361"/>
      <c r="C9" s="530"/>
      <c r="D9" s="59"/>
      <c r="E9" s="152"/>
      <c r="F9" s="152"/>
      <c r="G9" s="152"/>
      <c r="H9" s="152"/>
      <c r="I9" s="152"/>
      <c r="J9" s="341">
        <f t="shared" si="0"/>
        <v>0</v>
      </c>
    </row>
    <row r="10" spans="1:15" ht="13" x14ac:dyDescent="0.25">
      <c r="A10" s="533" t="s">
        <v>93</v>
      </c>
      <c r="B10" s="361"/>
      <c r="C10" s="530"/>
      <c r="D10" s="59"/>
      <c r="E10" s="152"/>
      <c r="F10" s="152"/>
      <c r="G10" s="152"/>
      <c r="H10" s="152"/>
      <c r="I10" s="152"/>
      <c r="J10" s="341">
        <f t="shared" si="0"/>
        <v>0</v>
      </c>
    </row>
    <row r="11" spans="1:15" ht="25" x14ac:dyDescent="0.25">
      <c r="A11" s="534" t="s">
        <v>252</v>
      </c>
      <c r="B11" s="361"/>
      <c r="C11" s="530"/>
      <c r="D11" s="59"/>
      <c r="E11" s="152"/>
      <c r="F11" s="152"/>
      <c r="G11" s="152"/>
      <c r="H11" s="152"/>
      <c r="I11" s="152"/>
      <c r="J11" s="341">
        <f t="shared" si="0"/>
        <v>0</v>
      </c>
    </row>
    <row r="12" spans="1:15" ht="13" x14ac:dyDescent="0.25">
      <c r="A12" s="533" t="s">
        <v>94</v>
      </c>
      <c r="B12" s="361"/>
      <c r="C12" s="530"/>
      <c r="D12" s="59"/>
      <c r="E12" s="152"/>
      <c r="F12" s="152"/>
      <c r="G12" s="152"/>
      <c r="H12" s="152"/>
      <c r="I12" s="152"/>
      <c r="J12" s="341">
        <f t="shared" si="0"/>
        <v>0</v>
      </c>
    </row>
    <row r="13" spans="1:15" ht="13" x14ac:dyDescent="0.25">
      <c r="A13" s="533" t="s">
        <v>253</v>
      </c>
      <c r="B13" s="361"/>
      <c r="C13" s="530"/>
      <c r="D13" s="59"/>
      <c r="E13" s="152"/>
      <c r="F13" s="152"/>
      <c r="G13" s="152"/>
      <c r="H13" s="152"/>
      <c r="I13" s="152"/>
      <c r="J13" s="341">
        <f t="shared" si="0"/>
        <v>0</v>
      </c>
    </row>
    <row r="14" spans="1:15" ht="13" x14ac:dyDescent="0.25">
      <c r="A14" s="533" t="s">
        <v>254</v>
      </c>
      <c r="B14" s="361"/>
      <c r="C14" s="530"/>
      <c r="D14" s="59"/>
      <c r="E14" s="152"/>
      <c r="F14" s="152"/>
      <c r="G14" s="152"/>
      <c r="H14" s="152"/>
      <c r="I14" s="152"/>
      <c r="J14" s="341">
        <f t="shared" si="0"/>
        <v>0</v>
      </c>
    </row>
    <row r="15" spans="1:15" ht="26.5" thickBot="1" x14ac:dyDescent="0.3">
      <c r="A15" s="535" t="s">
        <v>255</v>
      </c>
      <c r="B15" s="540"/>
      <c r="C15" s="541"/>
      <c r="D15" s="542"/>
      <c r="E15" s="543">
        <f t="shared" ref="E15:J15" si="1">SUM(E6:E14)</f>
        <v>0</v>
      </c>
      <c r="F15" s="543">
        <f t="shared" si="1"/>
        <v>0</v>
      </c>
      <c r="G15" s="543">
        <f t="shared" si="1"/>
        <v>0</v>
      </c>
      <c r="H15" s="543">
        <f t="shared" si="1"/>
        <v>0</v>
      </c>
      <c r="I15" s="543">
        <f t="shared" si="1"/>
        <v>0</v>
      </c>
      <c r="J15" s="539">
        <f t="shared" si="1"/>
        <v>0</v>
      </c>
    </row>
    <row r="16" spans="1:15" ht="50.5" x14ac:dyDescent="0.25">
      <c r="A16" s="531" t="s">
        <v>259</v>
      </c>
      <c r="B16" s="544" t="s">
        <v>124</v>
      </c>
      <c r="C16" s="537" t="s">
        <v>221</v>
      </c>
      <c r="D16" s="545" t="s">
        <v>260</v>
      </c>
      <c r="E16" s="546" t="s">
        <v>97</v>
      </c>
      <c r="F16" s="546" t="s">
        <v>100</v>
      </c>
      <c r="G16" s="546" t="s">
        <v>98</v>
      </c>
      <c r="H16" s="546" t="s">
        <v>227</v>
      </c>
      <c r="I16" s="546" t="s">
        <v>228</v>
      </c>
      <c r="J16" s="547" t="s">
        <v>261</v>
      </c>
    </row>
    <row r="17" spans="1:10" ht="13" x14ac:dyDescent="0.25">
      <c r="A17" s="552" t="s">
        <v>315</v>
      </c>
      <c r="B17" s="526"/>
      <c r="C17" s="58"/>
      <c r="D17" s="59"/>
      <c r="E17" s="152"/>
      <c r="F17" s="152"/>
      <c r="G17" s="152"/>
      <c r="H17" s="152"/>
      <c r="I17" s="152"/>
      <c r="J17" s="341">
        <f>SUM(E17:I17)</f>
        <v>0</v>
      </c>
    </row>
    <row r="18" spans="1:10" ht="13" x14ac:dyDescent="0.25">
      <c r="A18" s="532" t="s">
        <v>315</v>
      </c>
      <c r="B18" s="527"/>
      <c r="C18" s="58"/>
      <c r="D18" s="59"/>
      <c r="E18" s="152"/>
      <c r="F18" s="152"/>
      <c r="G18" s="152"/>
      <c r="H18" s="152"/>
      <c r="I18" s="152"/>
      <c r="J18" s="341">
        <f t="shared" ref="J18:J30" si="2">SUM(E18:I18)</f>
        <v>0</v>
      </c>
    </row>
    <row r="19" spans="1:10" ht="13" x14ac:dyDescent="0.25">
      <c r="A19" s="532" t="s">
        <v>315</v>
      </c>
      <c r="B19" s="527"/>
      <c r="C19" s="58"/>
      <c r="D19" s="59"/>
      <c r="E19" s="152"/>
      <c r="F19" s="152"/>
      <c r="G19" s="152"/>
      <c r="H19" s="152"/>
      <c r="I19" s="152"/>
      <c r="J19" s="341">
        <f t="shared" si="2"/>
        <v>0</v>
      </c>
    </row>
    <row r="20" spans="1:10" ht="13" x14ac:dyDescent="0.25">
      <c r="A20" s="532" t="s">
        <v>315</v>
      </c>
      <c r="B20" s="527"/>
      <c r="C20" s="58"/>
      <c r="D20" s="59"/>
      <c r="E20" s="152"/>
      <c r="F20" s="152"/>
      <c r="G20" s="152"/>
      <c r="H20" s="152"/>
      <c r="I20" s="152"/>
      <c r="J20" s="341">
        <f t="shared" si="2"/>
        <v>0</v>
      </c>
    </row>
    <row r="21" spans="1:10" ht="13" x14ac:dyDescent="0.25">
      <c r="A21" s="532" t="s">
        <v>315</v>
      </c>
      <c r="B21" s="527"/>
      <c r="C21" s="58"/>
      <c r="D21" s="59"/>
      <c r="E21" s="152"/>
      <c r="F21" s="152"/>
      <c r="G21" s="152"/>
      <c r="H21" s="152"/>
      <c r="I21" s="152"/>
      <c r="J21" s="341">
        <f t="shared" si="2"/>
        <v>0</v>
      </c>
    </row>
    <row r="22" spans="1:10" ht="13" x14ac:dyDescent="0.25">
      <c r="A22" s="532" t="s">
        <v>315</v>
      </c>
      <c r="B22" s="527"/>
      <c r="C22" s="58"/>
      <c r="D22" s="59"/>
      <c r="E22" s="152"/>
      <c r="F22" s="152"/>
      <c r="G22" s="152"/>
      <c r="H22" s="152"/>
      <c r="I22" s="152"/>
      <c r="J22" s="341">
        <f t="shared" si="2"/>
        <v>0</v>
      </c>
    </row>
    <row r="23" spans="1:10" ht="13" x14ac:dyDescent="0.25">
      <c r="A23" s="532" t="s">
        <v>315</v>
      </c>
      <c r="B23" s="527"/>
      <c r="C23" s="58"/>
      <c r="D23" s="59"/>
      <c r="E23" s="152"/>
      <c r="F23" s="152"/>
      <c r="G23" s="152"/>
      <c r="H23" s="152"/>
      <c r="I23" s="152"/>
      <c r="J23" s="341">
        <f t="shared" si="2"/>
        <v>0</v>
      </c>
    </row>
    <row r="24" spans="1:10" ht="13" x14ac:dyDescent="0.25">
      <c r="A24" s="532" t="s">
        <v>315</v>
      </c>
      <c r="B24" s="527"/>
      <c r="C24" s="58"/>
      <c r="D24" s="59"/>
      <c r="E24" s="152"/>
      <c r="F24" s="152"/>
      <c r="G24" s="152"/>
      <c r="H24" s="152"/>
      <c r="I24" s="152"/>
      <c r="J24" s="341">
        <f t="shared" si="2"/>
        <v>0</v>
      </c>
    </row>
    <row r="25" spans="1:10" ht="13" x14ac:dyDescent="0.25">
      <c r="A25" s="532" t="s">
        <v>315</v>
      </c>
      <c r="B25" s="526"/>
      <c r="C25" s="58"/>
      <c r="D25" s="59"/>
      <c r="E25" s="152"/>
      <c r="F25" s="152"/>
      <c r="G25" s="152"/>
      <c r="H25" s="152"/>
      <c r="I25" s="152"/>
      <c r="J25" s="341">
        <f t="shared" si="2"/>
        <v>0</v>
      </c>
    </row>
    <row r="26" spans="1:10" ht="13" x14ac:dyDescent="0.25">
      <c r="A26" s="533" t="s">
        <v>315</v>
      </c>
      <c r="B26" s="526"/>
      <c r="C26" s="58"/>
      <c r="D26" s="59"/>
      <c r="E26" s="152"/>
      <c r="F26" s="152"/>
      <c r="G26" s="152"/>
      <c r="H26" s="152"/>
      <c r="I26" s="152"/>
      <c r="J26" s="341">
        <f t="shared" si="2"/>
        <v>0</v>
      </c>
    </row>
    <row r="27" spans="1:10" ht="13" x14ac:dyDescent="0.25">
      <c r="A27" s="533" t="s">
        <v>315</v>
      </c>
      <c r="B27" s="361"/>
      <c r="C27" s="58"/>
      <c r="D27" s="59"/>
      <c r="E27" s="152"/>
      <c r="F27" s="152"/>
      <c r="G27" s="152"/>
      <c r="H27" s="152"/>
      <c r="I27" s="152"/>
      <c r="J27" s="341">
        <f t="shared" si="2"/>
        <v>0</v>
      </c>
    </row>
    <row r="28" spans="1:10" ht="13" x14ac:dyDescent="0.25">
      <c r="A28" s="533" t="s">
        <v>315</v>
      </c>
      <c r="B28" s="362"/>
      <c r="C28" s="4"/>
      <c r="D28" s="8"/>
      <c r="E28" s="152"/>
      <c r="F28" s="152"/>
      <c r="G28" s="152"/>
      <c r="H28" s="152"/>
      <c r="I28" s="152"/>
      <c r="J28" s="341">
        <f t="shared" si="2"/>
        <v>0</v>
      </c>
    </row>
    <row r="29" spans="1:10" ht="13" x14ac:dyDescent="0.25">
      <c r="A29" s="533" t="s">
        <v>315</v>
      </c>
      <c r="B29" s="362"/>
      <c r="C29" s="4"/>
      <c r="D29" s="8"/>
      <c r="E29" s="153"/>
      <c r="F29" s="153"/>
      <c r="G29" s="153"/>
      <c r="H29" s="153"/>
      <c r="I29" s="153"/>
      <c r="J29" s="341">
        <f t="shared" si="2"/>
        <v>0</v>
      </c>
    </row>
    <row r="30" spans="1:10" ht="13" x14ac:dyDescent="0.25">
      <c r="A30" s="553" t="s">
        <v>315</v>
      </c>
      <c r="B30" s="528"/>
      <c r="C30" s="4"/>
      <c r="D30" s="8"/>
      <c r="E30" s="153"/>
      <c r="F30" s="153"/>
      <c r="G30" s="153"/>
      <c r="H30" s="153"/>
      <c r="I30" s="153"/>
      <c r="J30" s="548">
        <f t="shared" si="2"/>
        <v>0</v>
      </c>
    </row>
    <row r="31" spans="1:10" ht="26.5" thickBot="1" x14ac:dyDescent="0.3">
      <c r="A31" s="554" t="s">
        <v>256</v>
      </c>
      <c r="B31" s="555"/>
      <c r="C31" s="556"/>
      <c r="D31" s="557"/>
      <c r="E31" s="558">
        <f t="shared" ref="E31:J31" si="3">SUM(E17:E30)</f>
        <v>0</v>
      </c>
      <c r="F31" s="558">
        <f t="shared" si="3"/>
        <v>0</v>
      </c>
      <c r="G31" s="558">
        <f t="shared" si="3"/>
        <v>0</v>
      </c>
      <c r="H31" s="558">
        <f t="shared" si="3"/>
        <v>0</v>
      </c>
      <c r="I31" s="558">
        <f t="shared" si="3"/>
        <v>0</v>
      </c>
      <c r="J31" s="549">
        <f t="shared" si="3"/>
        <v>0</v>
      </c>
    </row>
    <row r="32" spans="1:10" s="308" customFormat="1" ht="37.5" x14ac:dyDescent="0.25">
      <c r="A32" s="552" t="s">
        <v>314</v>
      </c>
      <c r="B32" s="559"/>
      <c r="C32" s="560"/>
      <c r="D32" s="561"/>
      <c r="E32" s="562">
        <f t="shared" ref="E32:J32" si="4">E31+E11</f>
        <v>0</v>
      </c>
      <c r="F32" s="562">
        <f t="shared" si="4"/>
        <v>0</v>
      </c>
      <c r="G32" s="562">
        <f t="shared" si="4"/>
        <v>0</v>
      </c>
      <c r="H32" s="562">
        <f t="shared" si="4"/>
        <v>0</v>
      </c>
      <c r="I32" s="562">
        <f t="shared" si="4"/>
        <v>0</v>
      </c>
      <c r="J32" s="550">
        <f t="shared" si="4"/>
        <v>0</v>
      </c>
    </row>
    <row r="33" spans="1:10" s="308" customFormat="1" ht="26" customHeight="1" thickBot="1" x14ac:dyDescent="0.3">
      <c r="A33" s="563" t="s">
        <v>257</v>
      </c>
      <c r="B33" s="564"/>
      <c r="C33" s="363"/>
      <c r="D33" s="565" t="s">
        <v>149</v>
      </c>
      <c r="E33" s="566">
        <f t="shared" ref="E33:J33" si="5">ROUND(E15+E31,0)</f>
        <v>0</v>
      </c>
      <c r="F33" s="566">
        <f t="shared" si="5"/>
        <v>0</v>
      </c>
      <c r="G33" s="566">
        <f t="shared" si="5"/>
        <v>0</v>
      </c>
      <c r="H33" s="566">
        <f t="shared" si="5"/>
        <v>0</v>
      </c>
      <c r="I33" s="566">
        <f t="shared" si="5"/>
        <v>0</v>
      </c>
      <c r="J33" s="551">
        <f t="shared" si="5"/>
        <v>0</v>
      </c>
    </row>
    <row r="34" spans="1:10" s="308" customFormat="1" ht="12.75" customHeight="1" x14ac:dyDescent="0.25">
      <c r="B34" s="77"/>
      <c r="C34" s="511"/>
      <c r="D34" s="512" t="s">
        <v>248</v>
      </c>
      <c r="E34" s="513">
        <f>IF(E32&gt;0,E32/'Instructions and Summary'!B34,0)</f>
        <v>0</v>
      </c>
      <c r="F34" s="513">
        <f>IF(F32&gt;0,F32/'Instructions and Summary'!C34,0)</f>
        <v>0</v>
      </c>
      <c r="G34" s="513">
        <f>IF(G32&gt;0,G32/'Instructions and Summary'!D34,0)</f>
        <v>0</v>
      </c>
      <c r="H34" s="513">
        <f>IF(H32&gt;0,H32/'Instructions and Summary'!E34,0)</f>
        <v>0</v>
      </c>
      <c r="I34" s="513">
        <f>IF(I32&gt;0,I32/'Instructions and Summary'!F34,0)</f>
        <v>0</v>
      </c>
      <c r="J34" s="514"/>
    </row>
    <row r="35" spans="1:10" s="515" customFormat="1" ht="15.75" customHeight="1" x14ac:dyDescent="0.25">
      <c r="B35" s="516"/>
      <c r="C35" s="516"/>
      <c r="D35" s="517"/>
      <c r="E35" s="518"/>
      <c r="F35" s="784"/>
      <c r="G35" s="784"/>
      <c r="H35" s="519"/>
      <c r="I35" s="519"/>
      <c r="J35" s="518"/>
    </row>
    <row r="36" spans="1:10" s="515" customFormat="1" ht="15.5" x14ac:dyDescent="0.25">
      <c r="B36" s="786" t="s">
        <v>152</v>
      </c>
      <c r="C36" s="786"/>
      <c r="D36" s="520">
        <f>'Instructions and Summary'!G34</f>
        <v>0</v>
      </c>
      <c r="E36" s="785" t="s">
        <v>151</v>
      </c>
      <c r="F36" s="785"/>
      <c r="G36" s="785"/>
      <c r="H36" s="521"/>
      <c r="I36" s="521"/>
      <c r="J36" s="522">
        <f>IF(D36&gt;0,J33/D36,0)</f>
        <v>0</v>
      </c>
    </row>
    <row r="37" spans="1:10" s="515" customFormat="1" ht="4.5" customHeight="1" thickBot="1" x14ac:dyDescent="0.3">
      <c r="B37" s="523"/>
      <c r="C37" s="524"/>
      <c r="F37" s="525"/>
      <c r="G37" s="521"/>
      <c r="H37" s="521"/>
      <c r="I37" s="521"/>
      <c r="J37" s="524"/>
    </row>
    <row r="38" spans="1:10" ht="12.5" customHeight="1" x14ac:dyDescent="0.25">
      <c r="A38" s="724" t="s">
        <v>183</v>
      </c>
      <c r="B38" s="725"/>
      <c r="C38" s="725"/>
      <c r="D38" s="725"/>
      <c r="E38" s="725"/>
      <c r="F38" s="725"/>
      <c r="G38" s="725"/>
      <c r="H38" s="725"/>
      <c r="I38" s="725"/>
      <c r="J38" s="726"/>
    </row>
    <row r="39" spans="1:10" x14ac:dyDescent="0.25">
      <c r="A39" s="781"/>
      <c r="B39" s="782"/>
      <c r="C39" s="782"/>
      <c r="D39" s="782"/>
      <c r="E39" s="782"/>
      <c r="F39" s="782"/>
      <c r="G39" s="782"/>
      <c r="H39" s="782"/>
      <c r="I39" s="782"/>
      <c r="J39" s="783"/>
    </row>
    <row r="40" spans="1:10" x14ac:dyDescent="0.25">
      <c r="A40" s="781"/>
      <c r="B40" s="782"/>
      <c r="C40" s="782"/>
      <c r="D40" s="782"/>
      <c r="E40" s="782"/>
      <c r="F40" s="782"/>
      <c r="G40" s="782"/>
      <c r="H40" s="782"/>
      <c r="I40" s="782"/>
      <c r="J40" s="783"/>
    </row>
    <row r="41" spans="1:10" x14ac:dyDescent="0.25">
      <c r="A41" s="781"/>
      <c r="B41" s="782"/>
      <c r="C41" s="782"/>
      <c r="D41" s="782"/>
      <c r="E41" s="782"/>
      <c r="F41" s="782"/>
      <c r="G41" s="782"/>
      <c r="H41" s="782"/>
      <c r="I41" s="782"/>
      <c r="J41" s="783"/>
    </row>
    <row r="42" spans="1:10" ht="13" thickBot="1" x14ac:dyDescent="0.3">
      <c r="A42" s="727"/>
      <c r="B42" s="728"/>
      <c r="C42" s="728"/>
      <c r="D42" s="728"/>
      <c r="E42" s="728"/>
      <c r="F42" s="728"/>
      <c r="G42" s="728"/>
      <c r="H42" s="728"/>
      <c r="I42" s="728"/>
      <c r="J42" s="729"/>
    </row>
  </sheetData>
  <sheetProtection sheet="1" formatCells="0" formatColumns="0" formatRows="0" insertRows="0" deleteRows="0"/>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38:J42"/>
    <mergeCell ref="F35:G35"/>
    <mergeCell ref="E36:G36"/>
    <mergeCell ref="B36:C36"/>
    <mergeCell ref="F1:J1"/>
    <mergeCell ref="A3:J3"/>
    <mergeCell ref="A2:J2"/>
    <mergeCell ref="A1:C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45"/>
  <sheetViews>
    <sheetView workbookViewId="0">
      <selection activeCell="C9" sqref="C9"/>
    </sheetView>
  </sheetViews>
  <sheetFormatPr defaultColWidth="9.1796875" defaultRowHeight="11.5" x14ac:dyDescent="0.25"/>
  <cols>
    <col min="1" max="1" width="2.453125" style="15" customWidth="1"/>
    <col min="2" max="2" width="17.81640625" style="15" customWidth="1"/>
    <col min="3" max="3" width="17.26953125" style="15" customWidth="1"/>
    <col min="4" max="4" width="17.81640625" style="15" customWidth="1"/>
    <col min="5" max="5" width="16.1796875" style="15" customWidth="1"/>
    <col min="6" max="6" width="17.1796875" style="15" customWidth="1"/>
    <col min="7" max="7" width="21" style="15" customWidth="1"/>
    <col min="8" max="8" width="19.1796875" style="15" customWidth="1"/>
    <col min="9" max="16384" width="9.1796875" style="15"/>
  </cols>
  <sheetData>
    <row r="1" spans="1:13" ht="17.25" customHeight="1" x14ac:dyDescent="0.25">
      <c r="A1" s="856" t="s">
        <v>2</v>
      </c>
      <c r="B1" s="808"/>
      <c r="C1" s="796"/>
      <c r="D1" s="796"/>
      <c r="E1" s="14" t="s">
        <v>142</v>
      </c>
      <c r="F1" s="797"/>
      <c r="G1" s="797"/>
      <c r="H1" s="13"/>
      <c r="I1" s="13"/>
      <c r="J1" s="13"/>
      <c r="K1" s="13"/>
    </row>
    <row r="2" spans="1:13" ht="27.75" customHeight="1" x14ac:dyDescent="0.25">
      <c r="A2" s="857" t="s">
        <v>3</v>
      </c>
      <c r="B2" s="858"/>
      <c r="C2" s="858"/>
      <c r="D2" s="858"/>
      <c r="E2" s="858"/>
      <c r="F2" s="858"/>
      <c r="G2" s="858"/>
      <c r="H2" s="858"/>
      <c r="I2" s="16"/>
      <c r="J2" s="16"/>
      <c r="K2" s="16"/>
      <c r="L2" s="16"/>
      <c r="M2" s="13"/>
    </row>
    <row r="3" spans="1:13" ht="7.5" customHeight="1" thickBot="1" x14ac:dyDescent="0.3">
      <c r="A3" s="859" t="s">
        <v>4</v>
      </c>
      <c r="B3" s="836"/>
      <c r="C3" s="836"/>
      <c r="D3" s="836"/>
      <c r="E3" s="836"/>
      <c r="F3" s="836"/>
      <c r="G3" s="836"/>
      <c r="H3" s="836"/>
      <c r="I3" s="17"/>
      <c r="J3" s="17"/>
      <c r="K3" s="17"/>
      <c r="L3" s="17"/>
      <c r="M3" s="13"/>
    </row>
    <row r="4" spans="1:13" ht="10.5" customHeight="1" x14ac:dyDescent="0.25">
      <c r="A4" s="860" t="s">
        <v>5</v>
      </c>
      <c r="B4" s="861"/>
      <c r="C4" s="862"/>
      <c r="D4" s="862"/>
      <c r="E4" s="862"/>
      <c r="F4" s="863"/>
      <c r="G4" s="863"/>
      <c r="H4" s="864"/>
    </row>
    <row r="5" spans="1:13" ht="12" customHeight="1" x14ac:dyDescent="0.25">
      <c r="A5" s="867"/>
      <c r="B5" s="869" t="s">
        <v>6</v>
      </c>
      <c r="C5" s="871" t="s">
        <v>7</v>
      </c>
      <c r="D5" s="854" t="s">
        <v>8</v>
      </c>
      <c r="E5" s="855"/>
      <c r="F5" s="865" t="s">
        <v>9</v>
      </c>
      <c r="G5" s="821"/>
      <c r="H5" s="866"/>
    </row>
    <row r="6" spans="1:13" s="21" customFormat="1" ht="25.5" customHeight="1" x14ac:dyDescent="0.25">
      <c r="A6" s="868"/>
      <c r="B6" s="870"/>
      <c r="C6" s="872"/>
      <c r="D6" s="19" t="s">
        <v>10</v>
      </c>
      <c r="E6" s="19" t="s">
        <v>11</v>
      </c>
      <c r="F6" s="20" t="s">
        <v>12</v>
      </c>
      <c r="G6" s="20" t="s">
        <v>13</v>
      </c>
      <c r="H6" s="63" t="s">
        <v>136</v>
      </c>
    </row>
    <row r="7" spans="1:13" s="21" customFormat="1" ht="12" customHeight="1" x14ac:dyDescent="0.25">
      <c r="A7" s="64"/>
      <c r="B7" s="22" t="s">
        <v>14</v>
      </c>
      <c r="C7" s="23" t="s">
        <v>15</v>
      </c>
      <c r="D7" s="24" t="s">
        <v>16</v>
      </c>
      <c r="E7" s="24" t="s">
        <v>17</v>
      </c>
      <c r="F7" s="23" t="s">
        <v>18</v>
      </c>
      <c r="G7" s="23" t="s">
        <v>19</v>
      </c>
      <c r="H7" s="65" t="s">
        <v>20</v>
      </c>
    </row>
    <row r="8" spans="1:13" s="29" customFormat="1" ht="18" customHeight="1" x14ac:dyDescent="0.25">
      <c r="A8" s="66" t="s">
        <v>21</v>
      </c>
      <c r="B8" s="25" t="s">
        <v>84</v>
      </c>
      <c r="C8" s="26"/>
      <c r="D8" s="27"/>
      <c r="E8" s="27"/>
      <c r="F8" s="28">
        <f>D26-G8</f>
        <v>0</v>
      </c>
      <c r="G8" s="28">
        <f>'j. Cost Share'!E32</f>
        <v>0</v>
      </c>
      <c r="H8" s="67">
        <f>SUM(D8:G8)</f>
        <v>0</v>
      </c>
    </row>
    <row r="9" spans="1:13" s="29" customFormat="1" ht="18.75" customHeight="1" x14ac:dyDescent="0.25">
      <c r="A9" s="66" t="s">
        <v>22</v>
      </c>
      <c r="B9" s="25" t="s">
        <v>85</v>
      </c>
      <c r="C9" s="26"/>
      <c r="D9" s="27"/>
      <c r="E9" s="27"/>
      <c r="F9" s="28">
        <f>E26-G9</f>
        <v>0</v>
      </c>
      <c r="G9" s="28">
        <f>'j. Cost Share'!F32</f>
        <v>0</v>
      </c>
      <c r="H9" s="67">
        <f>SUM(D9:G9)</f>
        <v>0</v>
      </c>
    </row>
    <row r="10" spans="1:13" s="29" customFormat="1" ht="18.75" customHeight="1" x14ac:dyDescent="0.25">
      <c r="A10" s="66" t="s">
        <v>23</v>
      </c>
      <c r="B10" s="25" t="s">
        <v>86</v>
      </c>
      <c r="C10" s="26"/>
      <c r="D10" s="27"/>
      <c r="E10" s="27"/>
      <c r="F10" s="28">
        <f>F26-'j. Cost Share'!G32</f>
        <v>0</v>
      </c>
      <c r="G10" s="28">
        <f>'j. Cost Share'!G32</f>
        <v>0</v>
      </c>
      <c r="H10" s="67">
        <f>SUM(D10:G10)</f>
        <v>0</v>
      </c>
    </row>
    <row r="11" spans="1:13" s="29" customFormat="1" ht="19.5" customHeight="1" x14ac:dyDescent="0.25">
      <c r="A11" s="68" t="s">
        <v>24</v>
      </c>
      <c r="B11" s="30"/>
      <c r="C11" s="31"/>
      <c r="D11" s="32"/>
      <c r="E11" s="32"/>
      <c r="F11" s="33"/>
      <c r="G11" s="33"/>
      <c r="H11" s="69">
        <f>SUM(D11:G11)</f>
        <v>0</v>
      </c>
    </row>
    <row r="12" spans="1:13" s="29" customFormat="1" ht="19.5" customHeight="1" x14ac:dyDescent="0.25">
      <c r="A12" s="68" t="s">
        <v>25</v>
      </c>
      <c r="B12" s="34" t="s">
        <v>149</v>
      </c>
      <c r="C12" s="31"/>
      <c r="D12" s="32">
        <f>SUM(D8:D11)</f>
        <v>0</v>
      </c>
      <c r="E12" s="32">
        <f>SUM(E8:E11)</f>
        <v>0</v>
      </c>
      <c r="F12" s="33">
        <f>SUM(F8:F11)</f>
        <v>0</v>
      </c>
      <c r="G12" s="33">
        <f>SUM(G8:G11)</f>
        <v>0</v>
      </c>
      <c r="H12" s="69">
        <f>SUM(H8:H11)</f>
        <v>0</v>
      </c>
    </row>
    <row r="13" spans="1:13" ht="9.75" customHeight="1" x14ac:dyDescent="0.25">
      <c r="A13" s="841" t="s">
        <v>26</v>
      </c>
      <c r="B13" s="842"/>
      <c r="C13" s="843"/>
      <c r="D13" s="843"/>
      <c r="E13" s="843"/>
      <c r="F13" s="843"/>
      <c r="G13" s="843"/>
      <c r="H13" s="844"/>
    </row>
    <row r="14" spans="1:13" x14ac:dyDescent="0.25">
      <c r="A14" s="845" t="s">
        <v>27</v>
      </c>
      <c r="B14" s="847" t="s">
        <v>28</v>
      </c>
      <c r="C14" s="848"/>
      <c r="D14" s="820" t="s">
        <v>29</v>
      </c>
      <c r="E14" s="851"/>
      <c r="F14" s="851"/>
      <c r="G14" s="851"/>
      <c r="H14" s="852" t="s">
        <v>30</v>
      </c>
    </row>
    <row r="15" spans="1:13" ht="18" customHeight="1" x14ac:dyDescent="0.25">
      <c r="A15" s="846"/>
      <c r="B15" s="849"/>
      <c r="C15" s="850"/>
      <c r="D15" s="35" t="s">
        <v>84</v>
      </c>
      <c r="E15" s="35" t="s">
        <v>85</v>
      </c>
      <c r="F15" s="35" t="s">
        <v>86</v>
      </c>
      <c r="G15" s="36" t="s">
        <v>31</v>
      </c>
      <c r="H15" s="853"/>
    </row>
    <row r="16" spans="1:13" s="29" customFormat="1" ht="19.5" customHeight="1" x14ac:dyDescent="0.25">
      <c r="A16" s="62"/>
      <c r="B16" s="838" t="s">
        <v>32</v>
      </c>
      <c r="C16" s="838"/>
      <c r="D16" s="28">
        <f>'Instructions and Summary'!B20</f>
        <v>0</v>
      </c>
      <c r="E16" s="28">
        <f>'Instructions and Summary'!C20</f>
        <v>0</v>
      </c>
      <c r="F16" s="28">
        <f>'Instructions and Summary'!D20</f>
        <v>0</v>
      </c>
      <c r="G16" s="38"/>
      <c r="H16" s="70">
        <f t="shared" ref="H16:H25" si="0">SUM(D16:G16)</f>
        <v>0</v>
      </c>
    </row>
    <row r="17" spans="1:8" s="29" customFormat="1" ht="19.5" customHeight="1" x14ac:dyDescent="0.25">
      <c r="A17" s="71"/>
      <c r="B17" s="815" t="s">
        <v>33</v>
      </c>
      <c r="C17" s="815"/>
      <c r="D17" s="28">
        <f>'Instructions and Summary'!B21</f>
        <v>0</v>
      </c>
      <c r="E17" s="28">
        <f>'Instructions and Summary'!C21</f>
        <v>0</v>
      </c>
      <c r="F17" s="28">
        <f>'Instructions and Summary'!D21</f>
        <v>0</v>
      </c>
      <c r="G17" s="39"/>
      <c r="H17" s="72">
        <f t="shared" si="0"/>
        <v>0</v>
      </c>
    </row>
    <row r="18" spans="1:8" s="29" customFormat="1" ht="21" customHeight="1" x14ac:dyDescent="0.25">
      <c r="A18" s="62"/>
      <c r="B18" s="838" t="s">
        <v>34</v>
      </c>
      <c r="C18" s="838"/>
      <c r="D18" s="28">
        <f>'Instructions and Summary'!B22</f>
        <v>0</v>
      </c>
      <c r="E18" s="28">
        <f>'Instructions and Summary'!C22</f>
        <v>0</v>
      </c>
      <c r="F18" s="28">
        <f>'Instructions and Summary'!D22</f>
        <v>0</v>
      </c>
      <c r="G18" s="38"/>
      <c r="H18" s="72">
        <f t="shared" si="0"/>
        <v>0</v>
      </c>
    </row>
    <row r="19" spans="1:8" s="29" customFormat="1" ht="21" customHeight="1" x14ac:dyDescent="0.25">
      <c r="A19" s="71"/>
      <c r="B19" s="815" t="s">
        <v>35</v>
      </c>
      <c r="C19" s="815"/>
      <c r="D19" s="28">
        <f>'Instructions and Summary'!B23</f>
        <v>0</v>
      </c>
      <c r="E19" s="28">
        <f>'Instructions and Summary'!C23</f>
        <v>0</v>
      </c>
      <c r="F19" s="28">
        <f>'Instructions and Summary'!D23</f>
        <v>0</v>
      </c>
      <c r="G19" s="39"/>
      <c r="H19" s="72">
        <f t="shared" si="0"/>
        <v>0</v>
      </c>
    </row>
    <row r="20" spans="1:8" s="29" customFormat="1" ht="21" customHeight="1" x14ac:dyDescent="0.25">
      <c r="A20" s="62"/>
      <c r="B20" s="838" t="s">
        <v>36</v>
      </c>
      <c r="C20" s="838"/>
      <c r="D20" s="28">
        <f>'Instructions and Summary'!B24</f>
        <v>0</v>
      </c>
      <c r="E20" s="28">
        <f>'Instructions and Summary'!C24</f>
        <v>0</v>
      </c>
      <c r="F20" s="28">
        <f>'Instructions and Summary'!D24</f>
        <v>0</v>
      </c>
      <c r="G20" s="38"/>
      <c r="H20" s="72">
        <f t="shared" si="0"/>
        <v>0</v>
      </c>
    </row>
    <row r="21" spans="1:8" s="29" customFormat="1" ht="21" customHeight="1" x14ac:dyDescent="0.25">
      <c r="A21" s="71"/>
      <c r="B21" s="815" t="s">
        <v>37</v>
      </c>
      <c r="C21" s="815"/>
      <c r="D21" s="39">
        <f>'Instructions and Summary'!B29</f>
        <v>0</v>
      </c>
      <c r="E21" s="39">
        <f>'Instructions and Summary'!C29</f>
        <v>0</v>
      </c>
      <c r="F21" s="39">
        <f>'Instructions and Summary'!D29</f>
        <v>0</v>
      </c>
      <c r="G21" s="39"/>
      <c r="H21" s="72">
        <f t="shared" si="0"/>
        <v>0</v>
      </c>
    </row>
    <row r="22" spans="1:8" s="29" customFormat="1" ht="21" customHeight="1" x14ac:dyDescent="0.25">
      <c r="A22" s="62"/>
      <c r="B22" s="838" t="s">
        <v>38</v>
      </c>
      <c r="C22" s="838"/>
      <c r="D22" s="39">
        <f>'Instructions and Summary'!B30</f>
        <v>0</v>
      </c>
      <c r="E22" s="39">
        <f>'Instructions and Summary'!C30</f>
        <v>0</v>
      </c>
      <c r="F22" s="39">
        <f>'Instructions and Summary'!D30</f>
        <v>0</v>
      </c>
      <c r="G22" s="38"/>
      <c r="H22" s="72">
        <f t="shared" si="0"/>
        <v>0</v>
      </c>
    </row>
    <row r="23" spans="1:8" s="29" customFormat="1" ht="19.5" customHeight="1" x14ac:dyDescent="0.25">
      <c r="A23" s="71"/>
      <c r="B23" s="815" t="s">
        <v>39</v>
      </c>
      <c r="C23" s="815"/>
      <c r="D23" s="39">
        <f>'Instructions and Summary'!B31</f>
        <v>0</v>
      </c>
      <c r="E23" s="39">
        <f>'Instructions and Summary'!C31</f>
        <v>0</v>
      </c>
      <c r="F23" s="39">
        <f>'Instructions and Summary'!D31</f>
        <v>0</v>
      </c>
      <c r="G23" s="39"/>
      <c r="H23" s="72">
        <f t="shared" si="0"/>
        <v>0</v>
      </c>
    </row>
    <row r="24" spans="1:8" s="29" customFormat="1" ht="21" customHeight="1" x14ac:dyDescent="0.25">
      <c r="A24" s="62"/>
      <c r="B24" s="815" t="s">
        <v>40</v>
      </c>
      <c r="C24" s="837"/>
      <c r="D24" s="38">
        <f>SUM(D16:D23)</f>
        <v>0</v>
      </c>
      <c r="E24" s="38">
        <f>SUM(E16:E23)</f>
        <v>0</v>
      </c>
      <c r="F24" s="38">
        <f>SUM(F16:F23)</f>
        <v>0</v>
      </c>
      <c r="G24" s="38">
        <f>SUM(G16:G23)</f>
        <v>0</v>
      </c>
      <c r="H24" s="73">
        <f t="shared" si="0"/>
        <v>0</v>
      </c>
    </row>
    <row r="25" spans="1:8" s="29" customFormat="1" ht="19.5" customHeight="1" x14ac:dyDescent="0.25">
      <c r="A25" s="71"/>
      <c r="B25" s="815" t="s">
        <v>41</v>
      </c>
      <c r="C25" s="815"/>
      <c r="D25" s="39">
        <f>'Instructions and Summary'!B33</f>
        <v>0</v>
      </c>
      <c r="E25" s="39">
        <f>'Instructions and Summary'!C33</f>
        <v>0</v>
      </c>
      <c r="F25" s="39">
        <f>'Instructions and Summary'!D33</f>
        <v>0</v>
      </c>
      <c r="G25" s="39"/>
      <c r="H25" s="72">
        <f t="shared" si="0"/>
        <v>0</v>
      </c>
    </row>
    <row r="26" spans="1:8" s="29" customFormat="1" ht="20.25" customHeight="1" x14ac:dyDescent="0.25">
      <c r="A26" s="62"/>
      <c r="B26" s="838" t="s">
        <v>42</v>
      </c>
      <c r="C26" s="838"/>
      <c r="D26" s="38">
        <f>SUM(D24:D25)</f>
        <v>0</v>
      </c>
      <c r="E26" s="38">
        <f>SUM(E24:E25)</f>
        <v>0</v>
      </c>
      <c r="F26" s="38">
        <f>SUM(F24:F25)</f>
        <v>0</v>
      </c>
      <c r="G26" s="38">
        <f>SUM(G24:G25)</f>
        <v>0</v>
      </c>
      <c r="H26" s="73">
        <f>SUM(H24:H25)</f>
        <v>0</v>
      </c>
    </row>
    <row r="27" spans="1:8" ht="7.5" customHeight="1" x14ac:dyDescent="0.25">
      <c r="A27" s="839"/>
      <c r="B27" s="816"/>
      <c r="C27" s="816"/>
      <c r="D27" s="816"/>
      <c r="E27" s="816"/>
      <c r="F27" s="816"/>
      <c r="G27" s="816"/>
      <c r="H27" s="840"/>
    </row>
    <row r="28" spans="1:8" s="29" customFormat="1" ht="16.5" customHeight="1" thickBot="1" x14ac:dyDescent="0.3">
      <c r="A28" s="74" t="s">
        <v>43</v>
      </c>
      <c r="B28" s="833" t="s">
        <v>44</v>
      </c>
      <c r="C28" s="833"/>
      <c r="D28" s="75"/>
      <c r="E28" s="75"/>
      <c r="F28" s="75"/>
      <c r="G28" s="75"/>
      <c r="H28" s="76">
        <f>SUM(D28:G28)</f>
        <v>0</v>
      </c>
    </row>
    <row r="29" spans="1:8" s="29" customFormat="1" ht="11.25" customHeight="1" x14ac:dyDescent="0.25">
      <c r="A29" s="41"/>
      <c r="B29" s="37"/>
      <c r="C29" s="37"/>
      <c r="D29" s="42"/>
      <c r="E29" s="42"/>
      <c r="F29" s="42"/>
      <c r="G29" s="42"/>
      <c r="H29" s="42"/>
    </row>
    <row r="30" spans="1:8" ht="10.5" customHeight="1" x14ac:dyDescent="0.25">
      <c r="H30" s="43" t="s">
        <v>45</v>
      </c>
    </row>
    <row r="31" spans="1:8" ht="9.75" customHeight="1" x14ac:dyDescent="0.25">
      <c r="A31" s="832" t="s">
        <v>46</v>
      </c>
      <c r="B31" s="832"/>
      <c r="C31" s="793"/>
      <c r="D31" s="834"/>
      <c r="E31" s="834"/>
      <c r="F31" s="834"/>
      <c r="G31" s="835" t="s">
        <v>47</v>
      </c>
      <c r="H31" s="836"/>
    </row>
    <row r="32" spans="1:8" ht="13.5" customHeight="1" x14ac:dyDescent="0.25">
      <c r="A32" s="793" t="s">
        <v>48</v>
      </c>
      <c r="B32" s="830"/>
      <c r="C32" s="830"/>
      <c r="D32" s="830"/>
      <c r="E32" s="830"/>
      <c r="F32" s="830"/>
      <c r="G32" s="830"/>
      <c r="H32" s="831"/>
    </row>
    <row r="33" spans="1:8" ht="43.5" customHeight="1" x14ac:dyDescent="0.25">
      <c r="C33" s="47"/>
      <c r="D33" s="46"/>
      <c r="E33" s="46"/>
      <c r="F33" s="46"/>
      <c r="G33" s="46"/>
      <c r="H33" s="45"/>
    </row>
    <row r="34" spans="1:8" ht="11.25" customHeight="1" x14ac:dyDescent="0.25">
      <c r="A34" s="814" t="s">
        <v>49</v>
      </c>
      <c r="B34" s="822"/>
      <c r="C34" s="822"/>
      <c r="D34" s="816"/>
      <c r="E34" s="816"/>
      <c r="F34" s="816"/>
      <c r="G34" s="816"/>
      <c r="H34" s="816"/>
    </row>
    <row r="35" spans="1:8" ht="17.149999999999999" customHeight="1" x14ac:dyDescent="0.25">
      <c r="B35" s="832" t="s">
        <v>50</v>
      </c>
      <c r="C35" s="832"/>
      <c r="D35" s="832"/>
      <c r="E35" s="20" t="s">
        <v>51</v>
      </c>
      <c r="F35" s="20" t="s">
        <v>52</v>
      </c>
      <c r="G35" s="20" t="s">
        <v>53</v>
      </c>
      <c r="H35" s="48" t="s">
        <v>54</v>
      </c>
    </row>
    <row r="36" spans="1:8" ht="21" customHeight="1" x14ac:dyDescent="0.25">
      <c r="A36" s="40" t="s">
        <v>55</v>
      </c>
      <c r="B36" s="827" t="s">
        <v>84</v>
      </c>
      <c r="C36" s="827"/>
      <c r="D36" s="828"/>
      <c r="E36" s="11"/>
      <c r="F36" s="11"/>
      <c r="G36" s="11"/>
      <c r="H36" s="50">
        <f>SUM(E36:G36)</f>
        <v>0</v>
      </c>
    </row>
    <row r="37" spans="1:8" ht="21" customHeight="1" x14ac:dyDescent="0.25">
      <c r="A37" s="40" t="s">
        <v>56</v>
      </c>
      <c r="B37" s="827" t="s">
        <v>85</v>
      </c>
      <c r="C37" s="827"/>
      <c r="D37" s="828"/>
      <c r="E37" s="11"/>
      <c r="F37" s="11"/>
      <c r="G37" s="11"/>
      <c r="H37" s="50">
        <f>SUM(E37:G37)</f>
        <v>0</v>
      </c>
    </row>
    <row r="38" spans="1:8" ht="21" customHeight="1" x14ac:dyDescent="0.25">
      <c r="A38" s="40" t="s">
        <v>57</v>
      </c>
      <c r="B38" s="827" t="s">
        <v>86</v>
      </c>
      <c r="C38" s="827"/>
      <c r="D38" s="828"/>
      <c r="E38" s="11"/>
      <c r="F38" s="11"/>
      <c r="G38" s="11"/>
      <c r="H38" s="50">
        <f>SUM(E38:G38)</f>
        <v>0</v>
      </c>
    </row>
    <row r="39" spans="1:8" ht="21" customHeight="1" x14ac:dyDescent="0.25">
      <c r="A39" s="40" t="s">
        <v>58</v>
      </c>
      <c r="B39" s="829"/>
      <c r="C39" s="829"/>
      <c r="D39" s="829"/>
      <c r="E39" s="11"/>
      <c r="F39" s="11"/>
      <c r="G39" s="11"/>
      <c r="H39" s="50">
        <f>SUM(E39:G39)</f>
        <v>0</v>
      </c>
    </row>
    <row r="40" spans="1:8" ht="21" customHeight="1" x14ac:dyDescent="0.25">
      <c r="A40" s="51" t="s">
        <v>59</v>
      </c>
      <c r="B40" s="823" t="s">
        <v>60</v>
      </c>
      <c r="C40" s="824"/>
      <c r="D40" s="824"/>
      <c r="E40" s="52">
        <f>SUM(E36:E39)</f>
        <v>0</v>
      </c>
      <c r="F40" s="52">
        <f>SUM(F36:F39)</f>
        <v>0</v>
      </c>
      <c r="G40" s="52">
        <f>SUM(G36:G39)</f>
        <v>0</v>
      </c>
      <c r="H40" s="53">
        <f>SUM(H36:H39)</f>
        <v>0</v>
      </c>
    </row>
    <row r="41" spans="1:8" ht="10.5" customHeight="1" x14ac:dyDescent="0.25">
      <c r="A41" s="814" t="s">
        <v>61</v>
      </c>
      <c r="B41" s="822"/>
      <c r="C41" s="822"/>
      <c r="D41" s="816"/>
      <c r="E41" s="825"/>
      <c r="F41" s="825"/>
      <c r="G41" s="825"/>
      <c r="H41" s="825"/>
    </row>
    <row r="42" spans="1:8" ht="12" customHeight="1" x14ac:dyDescent="0.25">
      <c r="A42" s="824"/>
      <c r="B42" s="824"/>
      <c r="C42" s="826"/>
      <c r="D42" s="20" t="s">
        <v>62</v>
      </c>
      <c r="E42" s="20" t="s">
        <v>63</v>
      </c>
      <c r="F42" s="20" t="s">
        <v>64</v>
      </c>
      <c r="G42" s="20" t="s">
        <v>65</v>
      </c>
      <c r="H42" s="48" t="s">
        <v>66</v>
      </c>
    </row>
    <row r="43" spans="1:8" ht="21" customHeight="1" x14ac:dyDescent="0.25">
      <c r="A43" s="40" t="s">
        <v>67</v>
      </c>
      <c r="B43" s="815" t="s">
        <v>12</v>
      </c>
      <c r="C43" s="815"/>
      <c r="D43" s="11">
        <f>SUM(E43:H43)</f>
        <v>0</v>
      </c>
      <c r="E43" s="11"/>
      <c r="F43" s="11"/>
      <c r="G43" s="11"/>
      <c r="H43" s="12"/>
    </row>
    <row r="44" spans="1:8" ht="21" customHeight="1" x14ac:dyDescent="0.25">
      <c r="A44" s="40" t="s">
        <v>68</v>
      </c>
      <c r="B44" s="815" t="s">
        <v>13</v>
      </c>
      <c r="C44" s="815"/>
      <c r="D44" s="11">
        <f>SUM(E44:H44)</f>
        <v>0</v>
      </c>
      <c r="E44" s="11"/>
      <c r="F44" s="11"/>
      <c r="G44" s="11"/>
      <c r="H44" s="12"/>
    </row>
    <row r="45" spans="1:8" ht="21" customHeight="1" x14ac:dyDescent="0.25">
      <c r="A45" s="40" t="s">
        <v>69</v>
      </c>
      <c r="B45" s="814" t="s">
        <v>70</v>
      </c>
      <c r="C45" s="815"/>
      <c r="D45" s="49">
        <f>SUM(D43:D44)</f>
        <v>0</v>
      </c>
      <c r="E45" s="49">
        <f>SUM(E43:E44)</f>
        <v>0</v>
      </c>
      <c r="F45" s="49">
        <f>SUM(F43:F44)</f>
        <v>0</v>
      </c>
      <c r="G45" s="49">
        <f>SUM(G43:G44)</f>
        <v>0</v>
      </c>
      <c r="H45" s="50">
        <f>SUM(H43:H44)</f>
        <v>0</v>
      </c>
    </row>
    <row r="46" spans="1:8" ht="12.5" x14ac:dyDescent="0.25">
      <c r="A46" s="814" t="s">
        <v>71</v>
      </c>
      <c r="B46" s="822"/>
      <c r="C46" s="822"/>
      <c r="D46" s="822"/>
      <c r="E46" s="816"/>
      <c r="F46" s="816"/>
      <c r="G46" s="816"/>
      <c r="H46" s="816"/>
    </row>
    <row r="47" spans="1:8" x14ac:dyDescent="0.25">
      <c r="A47" s="817" t="s">
        <v>50</v>
      </c>
      <c r="B47" s="818"/>
      <c r="C47" s="818"/>
      <c r="D47" s="818"/>
      <c r="E47" s="820" t="s">
        <v>72</v>
      </c>
      <c r="F47" s="821"/>
      <c r="G47" s="821"/>
      <c r="H47" s="821"/>
    </row>
    <row r="48" spans="1:8" ht="14" x14ac:dyDescent="0.25">
      <c r="A48" s="819"/>
      <c r="B48" s="819"/>
      <c r="C48" s="819"/>
      <c r="D48" s="819"/>
      <c r="E48" s="35" t="s">
        <v>84</v>
      </c>
      <c r="F48" s="35" t="s">
        <v>85</v>
      </c>
      <c r="G48" s="35" t="s">
        <v>86</v>
      </c>
      <c r="H48" s="18"/>
    </row>
    <row r="49" spans="1:8" ht="21" customHeight="1" x14ac:dyDescent="0.25">
      <c r="A49" s="40" t="s">
        <v>73</v>
      </c>
      <c r="B49" s="812"/>
      <c r="C49" s="812"/>
      <c r="D49" s="813"/>
      <c r="E49" s="12"/>
      <c r="F49" s="12"/>
      <c r="G49" s="12"/>
      <c r="H49" s="12"/>
    </row>
    <row r="50" spans="1:8" ht="21" customHeight="1" x14ac:dyDescent="0.25">
      <c r="A50" s="40" t="s">
        <v>74</v>
      </c>
      <c r="B50" s="812"/>
      <c r="C50" s="812"/>
      <c r="D50" s="813"/>
      <c r="E50" s="12"/>
      <c r="F50" s="12"/>
      <c r="G50" s="12"/>
      <c r="H50" s="12"/>
    </row>
    <row r="51" spans="1:8" ht="21" customHeight="1" x14ac:dyDescent="0.25">
      <c r="A51" s="40" t="s">
        <v>75</v>
      </c>
      <c r="B51" s="812"/>
      <c r="C51" s="812"/>
      <c r="D51" s="813"/>
      <c r="E51" s="12"/>
      <c r="F51" s="12"/>
      <c r="G51" s="12"/>
      <c r="H51" s="12"/>
    </row>
    <row r="52" spans="1:8" ht="21" customHeight="1" x14ac:dyDescent="0.25">
      <c r="A52" s="40" t="s">
        <v>76</v>
      </c>
      <c r="B52" s="812"/>
      <c r="C52" s="812"/>
      <c r="D52" s="813"/>
      <c r="E52" s="12"/>
      <c r="F52" s="12"/>
      <c r="G52" s="12"/>
      <c r="H52" s="12"/>
    </row>
    <row r="53" spans="1:8" ht="21" customHeight="1" x14ac:dyDescent="0.25">
      <c r="A53" s="40" t="s">
        <v>77</v>
      </c>
      <c r="B53" s="814" t="s">
        <v>78</v>
      </c>
      <c r="C53" s="815"/>
      <c r="D53" s="815"/>
      <c r="E53" s="50">
        <f>SUM(E49:E52)</f>
        <v>0</v>
      </c>
      <c r="F53" s="50">
        <f>SUM(F49:F52)</f>
        <v>0</v>
      </c>
      <c r="G53" s="50">
        <f>SUM(G49:G52)</f>
        <v>0</v>
      </c>
      <c r="H53" s="50">
        <f>SUM(H49:H52)</f>
        <v>0</v>
      </c>
    </row>
    <row r="54" spans="1:8" ht="12.5" x14ac:dyDescent="0.25">
      <c r="A54" s="807" t="s">
        <v>79</v>
      </c>
      <c r="B54" s="807"/>
      <c r="C54" s="808"/>
      <c r="D54" s="809"/>
      <c r="E54" s="809"/>
      <c r="F54" s="809"/>
      <c r="G54" s="809"/>
      <c r="H54" s="809"/>
    </row>
    <row r="55" spans="1:8" x14ac:dyDescent="0.25">
      <c r="A55" s="54" t="s">
        <v>80</v>
      </c>
      <c r="B55" s="54"/>
      <c r="C55" s="810"/>
      <c r="D55" s="811"/>
      <c r="E55" s="55" t="s">
        <v>81</v>
      </c>
      <c r="F55" s="810"/>
      <c r="G55" s="810"/>
      <c r="H55" s="810"/>
    </row>
    <row r="56" spans="1:8" ht="12.5" x14ac:dyDescent="0.25">
      <c r="A56" s="803"/>
      <c r="B56" s="803"/>
      <c r="C56" s="803"/>
      <c r="D56" s="804"/>
      <c r="E56" s="805"/>
      <c r="F56" s="803"/>
      <c r="G56" s="803"/>
      <c r="H56" s="803"/>
    </row>
    <row r="57" spans="1:8" x14ac:dyDescent="0.25">
      <c r="A57" s="54" t="s">
        <v>82</v>
      </c>
      <c r="B57" s="54"/>
      <c r="C57" s="806"/>
      <c r="D57" s="806"/>
      <c r="E57" s="806"/>
      <c r="F57" s="806"/>
      <c r="G57" s="806"/>
      <c r="H57" s="806"/>
    </row>
    <row r="58" spans="1:8" x14ac:dyDescent="0.25">
      <c r="A58" s="798"/>
      <c r="B58" s="798"/>
      <c r="C58" s="798"/>
      <c r="D58" s="798"/>
      <c r="E58" s="798"/>
      <c r="F58" s="798"/>
      <c r="G58" s="798"/>
      <c r="H58" s="798"/>
    </row>
    <row r="59" spans="1:8" ht="12.5" x14ac:dyDescent="0.25">
      <c r="A59" s="798"/>
      <c r="B59" s="798"/>
      <c r="C59" s="798"/>
      <c r="D59" s="798"/>
      <c r="E59" s="798"/>
      <c r="F59" s="798"/>
      <c r="G59" s="798"/>
      <c r="H59" s="799"/>
    </row>
    <row r="60" spans="1:8" ht="13.5" customHeight="1" x14ac:dyDescent="0.25">
      <c r="A60" s="800"/>
      <c r="B60" s="800"/>
      <c r="C60" s="800"/>
      <c r="D60" s="800"/>
      <c r="E60" s="800"/>
      <c r="F60" s="800"/>
      <c r="G60" s="800"/>
      <c r="H60" s="801"/>
    </row>
    <row r="61" spans="1:8" x14ac:dyDescent="0.25">
      <c r="C61" s="793"/>
      <c r="D61" s="794"/>
      <c r="E61" s="794"/>
      <c r="F61" s="794"/>
      <c r="G61" s="794"/>
      <c r="H61" s="43" t="s">
        <v>45</v>
      </c>
    </row>
    <row r="62" spans="1:8" ht="12.5" x14ac:dyDescent="0.25">
      <c r="A62" s="802" t="s">
        <v>46</v>
      </c>
      <c r="B62" s="802"/>
      <c r="C62" s="47" t="s">
        <v>83</v>
      </c>
      <c r="D62" s="46"/>
      <c r="E62" s="46"/>
      <c r="F62" s="46"/>
      <c r="G62" s="46"/>
      <c r="H62" s="45" t="s">
        <v>47</v>
      </c>
    </row>
    <row r="63" spans="1:8" ht="14.25" customHeight="1" x14ac:dyDescent="0.25">
      <c r="C63" s="793" t="s">
        <v>48</v>
      </c>
      <c r="D63" s="794"/>
      <c r="E63" s="794"/>
      <c r="F63" s="794"/>
      <c r="G63" s="794"/>
    </row>
    <row r="64" spans="1:8" ht="14.25" customHeight="1" x14ac:dyDescent="0.25">
      <c r="C64" s="44"/>
      <c r="D64" s="56"/>
      <c r="E64" s="56"/>
      <c r="F64" s="56"/>
      <c r="G64" s="56"/>
    </row>
    <row r="65" spans="1:8" x14ac:dyDescent="0.25">
      <c r="A65" s="795"/>
      <c r="B65" s="795"/>
      <c r="C65" s="795"/>
      <c r="D65" s="795"/>
      <c r="E65" s="795"/>
      <c r="F65" s="795"/>
      <c r="G65" s="795"/>
      <c r="H65" s="795"/>
    </row>
    <row r="66" spans="1:8" x14ac:dyDescent="0.25">
      <c r="A66" s="795"/>
      <c r="B66" s="795"/>
      <c r="C66" s="795"/>
      <c r="D66" s="795"/>
      <c r="E66" s="795"/>
      <c r="F66" s="795"/>
      <c r="G66" s="795"/>
      <c r="H66" s="795"/>
    </row>
    <row r="67" spans="1:8" x14ac:dyDescent="0.25">
      <c r="A67" s="795"/>
      <c r="B67" s="795"/>
      <c r="C67" s="795"/>
      <c r="D67" s="795"/>
      <c r="E67" s="795"/>
      <c r="F67" s="795"/>
      <c r="G67" s="795"/>
      <c r="H67" s="795"/>
    </row>
    <row r="68" spans="1:8" x14ac:dyDescent="0.25">
      <c r="A68" s="795"/>
      <c r="B68" s="795"/>
      <c r="C68" s="795"/>
      <c r="D68" s="795"/>
      <c r="E68" s="795"/>
      <c r="F68" s="795"/>
      <c r="G68" s="795"/>
      <c r="H68" s="795"/>
    </row>
    <row r="69" spans="1:8" x14ac:dyDescent="0.25">
      <c r="A69" s="795"/>
      <c r="B69" s="795"/>
      <c r="C69" s="795"/>
      <c r="D69" s="795"/>
      <c r="E69" s="795"/>
      <c r="F69" s="795"/>
      <c r="G69" s="795"/>
      <c r="H69" s="795"/>
    </row>
    <row r="70" spans="1:8" x14ac:dyDescent="0.25">
      <c r="A70" s="795"/>
      <c r="B70" s="795"/>
      <c r="C70" s="795"/>
      <c r="D70" s="795"/>
      <c r="E70" s="795"/>
      <c r="F70" s="795"/>
      <c r="G70" s="795"/>
      <c r="H70" s="795"/>
    </row>
    <row r="71" spans="1:8" x14ac:dyDescent="0.25">
      <c r="A71" s="795"/>
      <c r="B71" s="795"/>
      <c r="C71" s="795"/>
      <c r="D71" s="795"/>
      <c r="E71" s="795"/>
      <c r="F71" s="795"/>
      <c r="G71" s="795"/>
      <c r="H71" s="795"/>
    </row>
    <row r="72" spans="1:8" x14ac:dyDescent="0.25">
      <c r="A72" s="795"/>
      <c r="B72" s="795"/>
      <c r="C72" s="795"/>
      <c r="D72" s="795"/>
      <c r="E72" s="795"/>
      <c r="F72" s="795"/>
      <c r="G72" s="795"/>
      <c r="H72" s="795"/>
    </row>
    <row r="73" spans="1:8" x14ac:dyDescent="0.25">
      <c r="A73" s="795"/>
      <c r="B73" s="795"/>
      <c r="C73" s="795"/>
      <c r="D73" s="795"/>
      <c r="E73" s="795"/>
      <c r="F73" s="795"/>
      <c r="G73" s="795"/>
      <c r="H73" s="795"/>
    </row>
    <row r="74" spans="1:8" x14ac:dyDescent="0.25">
      <c r="A74" s="795"/>
      <c r="B74" s="795"/>
      <c r="C74" s="795"/>
      <c r="D74" s="795"/>
      <c r="E74" s="795"/>
      <c r="F74" s="795"/>
      <c r="G74" s="795"/>
      <c r="H74" s="795"/>
    </row>
    <row r="75" spans="1:8" x14ac:dyDescent="0.25">
      <c r="A75" s="795"/>
      <c r="B75" s="795"/>
      <c r="C75" s="795"/>
      <c r="D75" s="795"/>
      <c r="E75" s="795"/>
      <c r="F75" s="795"/>
      <c r="G75" s="795"/>
      <c r="H75" s="795"/>
    </row>
    <row r="76" spans="1:8" x14ac:dyDescent="0.25">
      <c r="A76" s="795"/>
      <c r="B76" s="795"/>
      <c r="C76" s="795"/>
      <c r="D76" s="795"/>
      <c r="E76" s="795"/>
      <c r="F76" s="795"/>
      <c r="G76" s="795"/>
      <c r="H76" s="795"/>
    </row>
    <row r="77" spans="1:8" x14ac:dyDescent="0.25">
      <c r="A77" s="795"/>
      <c r="B77" s="795"/>
      <c r="C77" s="795"/>
      <c r="D77" s="795"/>
      <c r="E77" s="795"/>
      <c r="F77" s="795"/>
      <c r="G77" s="795"/>
      <c r="H77" s="795"/>
    </row>
    <row r="78" spans="1:8" x14ac:dyDescent="0.25">
      <c r="A78" s="795"/>
      <c r="B78" s="795"/>
      <c r="C78" s="795"/>
      <c r="D78" s="795"/>
      <c r="E78" s="795"/>
      <c r="F78" s="795"/>
      <c r="G78" s="795"/>
      <c r="H78" s="795"/>
    </row>
    <row r="79" spans="1:8" x14ac:dyDescent="0.25">
      <c r="A79" s="795"/>
      <c r="B79" s="795"/>
      <c r="C79" s="795"/>
      <c r="D79" s="795"/>
      <c r="E79" s="795"/>
      <c r="F79" s="795"/>
      <c r="G79" s="795"/>
      <c r="H79" s="795"/>
    </row>
    <row r="80" spans="1:8" x14ac:dyDescent="0.25">
      <c r="A80" s="795"/>
      <c r="B80" s="795"/>
      <c r="C80" s="795"/>
      <c r="D80" s="795"/>
      <c r="E80" s="795"/>
      <c r="F80" s="795"/>
      <c r="G80" s="795"/>
      <c r="H80" s="795"/>
    </row>
    <row r="81" spans="1:8" x14ac:dyDescent="0.25">
      <c r="A81" s="795"/>
      <c r="B81" s="795"/>
      <c r="C81" s="795"/>
      <c r="D81" s="795"/>
      <c r="E81" s="795"/>
      <c r="F81" s="795"/>
      <c r="G81" s="795"/>
      <c r="H81" s="795"/>
    </row>
    <row r="82" spans="1:8" x14ac:dyDescent="0.25">
      <c r="A82" s="795"/>
      <c r="B82" s="795"/>
      <c r="C82" s="795"/>
      <c r="D82" s="795"/>
      <c r="E82" s="795"/>
      <c r="F82" s="795"/>
      <c r="G82" s="795"/>
      <c r="H82" s="795"/>
    </row>
    <row r="83" spans="1:8" x14ac:dyDescent="0.25">
      <c r="A83" s="795"/>
      <c r="B83" s="795"/>
      <c r="C83" s="795"/>
      <c r="D83" s="795"/>
      <c r="E83" s="795"/>
      <c r="F83" s="795"/>
      <c r="G83" s="795"/>
      <c r="H83" s="795"/>
    </row>
    <row r="84" spans="1:8" x14ac:dyDescent="0.25">
      <c r="A84" s="795"/>
      <c r="B84" s="795"/>
      <c r="C84" s="795"/>
      <c r="D84" s="795"/>
      <c r="E84" s="795"/>
      <c r="F84" s="795"/>
      <c r="G84" s="795"/>
      <c r="H84" s="795"/>
    </row>
    <row r="85" spans="1:8" x14ac:dyDescent="0.25">
      <c r="A85" s="795"/>
      <c r="B85" s="795"/>
      <c r="C85" s="795"/>
      <c r="D85" s="795"/>
      <c r="E85" s="795"/>
      <c r="F85" s="795"/>
      <c r="G85" s="795"/>
      <c r="H85" s="795"/>
    </row>
    <row r="86" spans="1:8" x14ac:dyDescent="0.25">
      <c r="A86" s="795"/>
      <c r="B86" s="795"/>
      <c r="C86" s="795"/>
      <c r="D86" s="795"/>
      <c r="E86" s="795"/>
      <c r="F86" s="795"/>
      <c r="G86" s="795"/>
      <c r="H86" s="795"/>
    </row>
    <row r="87" spans="1:8" x14ac:dyDescent="0.25">
      <c r="A87" s="795"/>
      <c r="B87" s="795"/>
      <c r="C87" s="795"/>
      <c r="D87" s="795"/>
      <c r="E87" s="795"/>
      <c r="F87" s="795"/>
      <c r="G87" s="795"/>
      <c r="H87" s="795"/>
    </row>
    <row r="88" spans="1:8" x14ac:dyDescent="0.25">
      <c r="A88" s="795"/>
      <c r="B88" s="795"/>
      <c r="C88" s="795"/>
      <c r="D88" s="795"/>
      <c r="E88" s="795"/>
      <c r="F88" s="795"/>
      <c r="G88" s="795"/>
      <c r="H88" s="795"/>
    </row>
    <row r="89" spans="1:8" x14ac:dyDescent="0.25">
      <c r="A89" s="795"/>
      <c r="B89" s="795"/>
      <c r="C89" s="795"/>
      <c r="D89" s="795"/>
      <c r="E89" s="795"/>
      <c r="F89" s="795"/>
      <c r="G89" s="795"/>
      <c r="H89" s="795"/>
    </row>
    <row r="90" spans="1:8" x14ac:dyDescent="0.25">
      <c r="A90" s="795"/>
      <c r="B90" s="795"/>
      <c r="C90" s="795"/>
      <c r="D90" s="795"/>
      <c r="E90" s="795"/>
      <c r="F90" s="795"/>
      <c r="G90" s="795"/>
      <c r="H90" s="795"/>
    </row>
    <row r="91" spans="1:8" x14ac:dyDescent="0.25">
      <c r="A91" s="795"/>
      <c r="B91" s="795"/>
      <c r="C91" s="795"/>
      <c r="D91" s="795"/>
      <c r="E91" s="795"/>
      <c r="F91" s="795"/>
      <c r="G91" s="795"/>
      <c r="H91" s="795"/>
    </row>
    <row r="92" spans="1:8" x14ac:dyDescent="0.25">
      <c r="A92" s="795"/>
      <c r="B92" s="795"/>
      <c r="C92" s="795"/>
      <c r="D92" s="795"/>
      <c r="E92" s="795"/>
      <c r="F92" s="795"/>
      <c r="G92" s="795"/>
      <c r="H92" s="795"/>
    </row>
    <row r="93" spans="1:8" x14ac:dyDescent="0.25">
      <c r="A93" s="795"/>
      <c r="B93" s="795"/>
      <c r="C93" s="795"/>
      <c r="D93" s="795"/>
      <c r="E93" s="795"/>
      <c r="F93" s="795"/>
      <c r="G93" s="795"/>
      <c r="H93" s="795"/>
    </row>
    <row r="94" spans="1:8" x14ac:dyDescent="0.25">
      <c r="A94" s="795"/>
      <c r="B94" s="795"/>
      <c r="C94" s="795"/>
      <c r="D94" s="795"/>
      <c r="E94" s="795"/>
      <c r="F94" s="795"/>
      <c r="G94" s="795"/>
      <c r="H94" s="795"/>
    </row>
    <row r="95" spans="1:8" x14ac:dyDescent="0.25">
      <c r="A95" s="795"/>
      <c r="B95" s="795"/>
      <c r="C95" s="795"/>
      <c r="D95" s="795"/>
      <c r="E95" s="795"/>
      <c r="F95" s="795"/>
      <c r="G95" s="795"/>
      <c r="H95" s="795"/>
    </row>
    <row r="96" spans="1:8" x14ac:dyDescent="0.25">
      <c r="A96" s="795"/>
      <c r="B96" s="795"/>
      <c r="C96" s="795"/>
      <c r="D96" s="795"/>
      <c r="E96" s="795"/>
      <c r="F96" s="795"/>
      <c r="G96" s="795"/>
      <c r="H96" s="795"/>
    </row>
    <row r="97" spans="1:8" x14ac:dyDescent="0.25">
      <c r="A97" s="795"/>
      <c r="B97" s="795"/>
      <c r="C97" s="795"/>
      <c r="D97" s="795"/>
      <c r="E97" s="795"/>
      <c r="F97" s="795"/>
      <c r="G97" s="795"/>
      <c r="H97" s="795"/>
    </row>
    <row r="98" spans="1:8" x14ac:dyDescent="0.25">
      <c r="A98" s="795"/>
      <c r="B98" s="795"/>
      <c r="C98" s="795"/>
      <c r="D98" s="795"/>
      <c r="E98" s="795"/>
      <c r="F98" s="795"/>
      <c r="G98" s="795"/>
      <c r="H98" s="795"/>
    </row>
    <row r="99" spans="1:8" x14ac:dyDescent="0.25">
      <c r="A99" s="795"/>
      <c r="B99" s="795"/>
      <c r="C99" s="795"/>
      <c r="D99" s="795"/>
      <c r="E99" s="795"/>
      <c r="F99" s="795"/>
      <c r="G99" s="795"/>
      <c r="H99" s="795"/>
    </row>
    <row r="100" spans="1:8" x14ac:dyDescent="0.25">
      <c r="A100" s="795"/>
      <c r="B100" s="795"/>
      <c r="C100" s="795"/>
      <c r="D100" s="795"/>
      <c r="E100" s="795"/>
      <c r="F100" s="795"/>
      <c r="G100" s="795"/>
      <c r="H100" s="795"/>
    </row>
    <row r="101" spans="1:8" x14ac:dyDescent="0.25">
      <c r="A101" s="795"/>
      <c r="B101" s="795"/>
      <c r="C101" s="795"/>
      <c r="D101" s="795"/>
      <c r="E101" s="795"/>
      <c r="F101" s="795"/>
      <c r="G101" s="795"/>
      <c r="H101" s="795"/>
    </row>
    <row r="102" spans="1:8" x14ac:dyDescent="0.25">
      <c r="A102" s="795"/>
      <c r="B102" s="795"/>
      <c r="C102" s="795"/>
      <c r="D102" s="795"/>
      <c r="E102" s="795"/>
      <c r="F102" s="795"/>
      <c r="G102" s="795"/>
      <c r="H102" s="795"/>
    </row>
    <row r="104" spans="1:8" x14ac:dyDescent="0.25">
      <c r="A104" s="795"/>
      <c r="B104" s="795"/>
      <c r="C104" s="795"/>
      <c r="D104" s="795"/>
      <c r="E104" s="795"/>
      <c r="F104" s="795"/>
      <c r="G104" s="795"/>
      <c r="H104" s="795"/>
    </row>
    <row r="105" spans="1:8" x14ac:dyDescent="0.25">
      <c r="A105" s="795"/>
      <c r="B105" s="795"/>
      <c r="C105" s="795"/>
      <c r="D105" s="795"/>
      <c r="E105" s="795"/>
      <c r="F105" s="795"/>
      <c r="G105" s="795"/>
      <c r="H105" s="795"/>
    </row>
    <row r="106" spans="1:8" x14ac:dyDescent="0.25">
      <c r="A106" s="795"/>
      <c r="B106" s="795"/>
      <c r="C106" s="795"/>
      <c r="D106" s="795"/>
      <c r="E106" s="795"/>
      <c r="F106" s="795"/>
      <c r="G106" s="795"/>
      <c r="H106" s="795"/>
    </row>
    <row r="107" spans="1:8" x14ac:dyDescent="0.25">
      <c r="A107" s="795"/>
      <c r="B107" s="795"/>
      <c r="C107" s="795"/>
      <c r="D107" s="795"/>
      <c r="E107" s="795"/>
      <c r="F107" s="795"/>
      <c r="G107" s="795"/>
      <c r="H107" s="795"/>
    </row>
    <row r="108" spans="1:8" x14ac:dyDescent="0.25">
      <c r="A108" s="795"/>
      <c r="B108" s="795"/>
      <c r="C108" s="795"/>
      <c r="D108" s="795"/>
      <c r="E108" s="795"/>
      <c r="F108" s="795"/>
      <c r="G108" s="795"/>
      <c r="H108" s="795"/>
    </row>
    <row r="109" spans="1:8" x14ac:dyDescent="0.25">
      <c r="A109" s="795"/>
      <c r="B109" s="795"/>
      <c r="C109" s="795"/>
      <c r="D109" s="795"/>
      <c r="E109" s="795"/>
      <c r="F109" s="795"/>
      <c r="G109" s="795"/>
      <c r="H109" s="795"/>
    </row>
    <row r="110" spans="1:8" x14ac:dyDescent="0.25">
      <c r="A110" s="795"/>
      <c r="B110" s="795"/>
      <c r="C110" s="795"/>
      <c r="D110" s="795"/>
      <c r="E110" s="795"/>
      <c r="F110" s="795"/>
      <c r="G110" s="795"/>
      <c r="H110" s="795"/>
    </row>
    <row r="111" spans="1:8" x14ac:dyDescent="0.25">
      <c r="A111" s="795"/>
      <c r="B111" s="795"/>
      <c r="C111" s="795"/>
      <c r="D111" s="795"/>
      <c r="E111" s="795"/>
      <c r="F111" s="795"/>
      <c r="G111" s="795"/>
      <c r="H111" s="795"/>
    </row>
    <row r="112" spans="1:8" x14ac:dyDescent="0.25">
      <c r="A112" s="795"/>
      <c r="B112" s="795"/>
      <c r="C112" s="795"/>
      <c r="D112" s="795"/>
      <c r="E112" s="795"/>
      <c r="F112" s="795"/>
      <c r="G112" s="795"/>
      <c r="H112" s="795"/>
    </row>
    <row r="113" spans="1:8" x14ac:dyDescent="0.25">
      <c r="A113" s="795"/>
      <c r="B113" s="795"/>
      <c r="C113" s="795"/>
      <c r="D113" s="795"/>
      <c r="E113" s="795"/>
      <c r="F113" s="795"/>
      <c r="G113" s="795"/>
      <c r="H113" s="795"/>
    </row>
    <row r="114" spans="1:8" x14ac:dyDescent="0.25">
      <c r="A114" s="795"/>
      <c r="B114" s="795"/>
      <c r="C114" s="795"/>
      <c r="D114" s="795"/>
      <c r="E114" s="795"/>
      <c r="F114" s="795"/>
      <c r="G114" s="795"/>
      <c r="H114" s="795"/>
    </row>
    <row r="115" spans="1:8" x14ac:dyDescent="0.25">
      <c r="A115" s="795"/>
      <c r="B115" s="795"/>
      <c r="C115" s="795"/>
      <c r="D115" s="795"/>
      <c r="E115" s="795"/>
      <c r="F115" s="795"/>
      <c r="G115" s="795"/>
      <c r="H115" s="795"/>
    </row>
    <row r="116" spans="1:8" x14ac:dyDescent="0.25">
      <c r="A116" s="795"/>
      <c r="B116" s="795"/>
      <c r="C116" s="795"/>
      <c r="D116" s="795"/>
      <c r="E116" s="795"/>
      <c r="F116" s="795"/>
      <c r="G116" s="795"/>
      <c r="H116" s="795"/>
    </row>
    <row r="117" spans="1:8" x14ac:dyDescent="0.25">
      <c r="A117" s="795"/>
      <c r="B117" s="795"/>
      <c r="C117" s="795"/>
      <c r="D117" s="795"/>
      <c r="E117" s="795"/>
      <c r="F117" s="795"/>
      <c r="G117" s="795"/>
      <c r="H117" s="795"/>
    </row>
    <row r="118" spans="1:8" x14ac:dyDescent="0.25">
      <c r="A118" s="795"/>
      <c r="B118" s="795"/>
      <c r="C118" s="795"/>
      <c r="D118" s="795"/>
      <c r="E118" s="795"/>
      <c r="F118" s="795"/>
      <c r="G118" s="795"/>
      <c r="H118" s="795"/>
    </row>
    <row r="119" spans="1:8" x14ac:dyDescent="0.25">
      <c r="A119" s="795"/>
      <c r="B119" s="795"/>
      <c r="C119" s="795"/>
      <c r="D119" s="795"/>
      <c r="E119" s="795"/>
      <c r="F119" s="795"/>
      <c r="G119" s="795"/>
      <c r="H119" s="795"/>
    </row>
    <row r="120" spans="1:8" x14ac:dyDescent="0.25">
      <c r="A120" s="795"/>
      <c r="B120" s="795"/>
      <c r="C120" s="795"/>
      <c r="D120" s="795"/>
      <c r="E120" s="795"/>
      <c r="F120" s="795"/>
      <c r="G120" s="795"/>
      <c r="H120" s="795"/>
    </row>
    <row r="121" spans="1:8" x14ac:dyDescent="0.25">
      <c r="A121" s="795"/>
      <c r="B121" s="795"/>
      <c r="C121" s="795"/>
      <c r="D121" s="795"/>
      <c r="E121" s="795"/>
      <c r="F121" s="795"/>
      <c r="G121" s="795"/>
      <c r="H121" s="795"/>
    </row>
    <row r="122" spans="1:8" x14ac:dyDescent="0.25">
      <c r="A122" s="795"/>
      <c r="B122" s="795"/>
      <c r="C122" s="795"/>
      <c r="D122" s="795"/>
      <c r="E122" s="795"/>
      <c r="F122" s="795"/>
      <c r="G122" s="795"/>
      <c r="H122" s="795"/>
    </row>
    <row r="123" spans="1:8" x14ac:dyDescent="0.25">
      <c r="A123" s="795"/>
      <c r="B123" s="795"/>
      <c r="C123" s="795"/>
      <c r="D123" s="795"/>
      <c r="E123" s="795"/>
      <c r="F123" s="795"/>
      <c r="G123" s="795"/>
      <c r="H123" s="795"/>
    </row>
    <row r="124" spans="1:8" x14ac:dyDescent="0.25">
      <c r="A124" s="795"/>
      <c r="B124" s="795"/>
      <c r="C124" s="795"/>
      <c r="D124" s="795"/>
      <c r="E124" s="795"/>
      <c r="F124" s="795"/>
      <c r="G124" s="795"/>
      <c r="H124" s="795"/>
    </row>
    <row r="125" spans="1:8" x14ac:dyDescent="0.25">
      <c r="A125" s="795"/>
      <c r="B125" s="795"/>
      <c r="C125" s="795"/>
      <c r="D125" s="795"/>
      <c r="E125" s="795"/>
      <c r="F125" s="795"/>
      <c r="G125" s="795"/>
      <c r="H125" s="795"/>
    </row>
    <row r="126" spans="1:8" x14ac:dyDescent="0.25">
      <c r="A126" s="795"/>
      <c r="B126" s="795"/>
      <c r="C126" s="795"/>
      <c r="D126" s="795"/>
      <c r="E126" s="795"/>
      <c r="F126" s="795"/>
      <c r="G126" s="795"/>
      <c r="H126" s="795"/>
    </row>
    <row r="127" spans="1:8" x14ac:dyDescent="0.25">
      <c r="A127" s="795"/>
      <c r="B127" s="795"/>
      <c r="C127" s="795"/>
      <c r="D127" s="795"/>
      <c r="E127" s="795"/>
      <c r="F127" s="795"/>
      <c r="G127" s="795"/>
      <c r="H127" s="795"/>
    </row>
    <row r="128" spans="1:8" x14ac:dyDescent="0.25">
      <c r="A128" s="795"/>
      <c r="B128" s="795"/>
      <c r="C128" s="795"/>
      <c r="D128" s="795"/>
      <c r="E128" s="795"/>
      <c r="F128" s="795"/>
      <c r="G128" s="795"/>
      <c r="H128" s="795"/>
    </row>
    <row r="129" spans="1:8" x14ac:dyDescent="0.25">
      <c r="A129" s="795"/>
      <c r="B129" s="795"/>
      <c r="C129" s="795"/>
      <c r="D129" s="795"/>
      <c r="E129" s="795"/>
      <c r="F129" s="795"/>
      <c r="G129" s="795"/>
      <c r="H129" s="795"/>
    </row>
    <row r="130" spans="1:8" x14ac:dyDescent="0.25">
      <c r="A130" s="795"/>
      <c r="B130" s="795"/>
      <c r="C130" s="795"/>
      <c r="D130" s="795"/>
      <c r="E130" s="795"/>
      <c r="F130" s="795"/>
      <c r="G130" s="795"/>
      <c r="H130" s="795"/>
    </row>
    <row r="131" spans="1:8" x14ac:dyDescent="0.25">
      <c r="A131" s="795"/>
      <c r="B131" s="795"/>
      <c r="C131" s="795"/>
      <c r="D131" s="795"/>
      <c r="E131" s="795"/>
      <c r="F131" s="795"/>
      <c r="G131" s="795"/>
      <c r="H131" s="795"/>
    </row>
    <row r="132" spans="1:8" x14ac:dyDescent="0.25">
      <c r="A132" s="795"/>
      <c r="B132" s="795"/>
      <c r="C132" s="795"/>
      <c r="D132" s="795"/>
      <c r="E132" s="795"/>
      <c r="F132" s="795"/>
      <c r="G132" s="795"/>
      <c r="H132" s="795"/>
    </row>
    <row r="133" spans="1:8" x14ac:dyDescent="0.25">
      <c r="A133" s="795"/>
      <c r="B133" s="795"/>
      <c r="C133" s="795"/>
      <c r="D133" s="795"/>
      <c r="E133" s="795"/>
      <c r="F133" s="795"/>
      <c r="G133" s="795"/>
      <c r="H133" s="795"/>
    </row>
    <row r="134" spans="1:8" x14ac:dyDescent="0.25">
      <c r="A134" s="795"/>
      <c r="B134" s="795"/>
      <c r="C134" s="795"/>
      <c r="D134" s="795"/>
      <c r="E134" s="795"/>
      <c r="F134" s="795"/>
      <c r="G134" s="795"/>
      <c r="H134" s="795"/>
    </row>
    <row r="135" spans="1:8" x14ac:dyDescent="0.25">
      <c r="A135" s="795"/>
      <c r="B135" s="795"/>
      <c r="C135" s="795"/>
      <c r="D135" s="795"/>
      <c r="E135" s="795"/>
      <c r="F135" s="795"/>
      <c r="G135" s="795"/>
      <c r="H135" s="795"/>
    </row>
    <row r="136" spans="1:8" x14ac:dyDescent="0.25">
      <c r="A136" s="795"/>
      <c r="B136" s="795"/>
      <c r="C136" s="795"/>
      <c r="D136" s="795"/>
      <c r="E136" s="795"/>
      <c r="F136" s="795"/>
      <c r="G136" s="795"/>
      <c r="H136" s="795"/>
    </row>
    <row r="137" spans="1:8" x14ac:dyDescent="0.25">
      <c r="A137" s="795"/>
      <c r="B137" s="795"/>
      <c r="C137" s="795"/>
      <c r="D137" s="795"/>
      <c r="E137" s="795"/>
      <c r="F137" s="795"/>
      <c r="G137" s="795"/>
      <c r="H137" s="795"/>
    </row>
    <row r="138" spans="1:8" x14ac:dyDescent="0.25">
      <c r="A138" s="795"/>
      <c r="B138" s="795"/>
      <c r="C138" s="795"/>
      <c r="D138" s="795"/>
      <c r="E138" s="795"/>
      <c r="F138" s="795"/>
      <c r="G138" s="795"/>
      <c r="H138" s="795"/>
    </row>
    <row r="139" spans="1:8" x14ac:dyDescent="0.25">
      <c r="A139" s="795"/>
      <c r="B139" s="795"/>
      <c r="C139" s="795"/>
      <c r="D139" s="795"/>
      <c r="E139" s="795"/>
      <c r="F139" s="795"/>
      <c r="G139" s="795"/>
      <c r="H139" s="795"/>
    </row>
    <row r="140" spans="1:8" x14ac:dyDescent="0.25">
      <c r="A140" s="795"/>
      <c r="B140" s="795"/>
      <c r="C140" s="795"/>
      <c r="D140" s="795"/>
      <c r="E140" s="795"/>
      <c r="F140" s="795"/>
      <c r="G140" s="795"/>
      <c r="H140" s="795"/>
    </row>
    <row r="141" spans="1:8" x14ac:dyDescent="0.25">
      <c r="A141" s="795"/>
      <c r="B141" s="795"/>
      <c r="C141" s="795"/>
      <c r="D141" s="795"/>
      <c r="E141" s="795"/>
      <c r="F141" s="795"/>
      <c r="G141" s="795"/>
      <c r="H141" s="795"/>
    </row>
    <row r="142" spans="1:8" x14ac:dyDescent="0.25">
      <c r="A142" s="795"/>
      <c r="B142" s="795"/>
      <c r="C142" s="795"/>
      <c r="D142" s="795"/>
      <c r="E142" s="795"/>
      <c r="F142" s="795"/>
      <c r="G142" s="795"/>
      <c r="H142" s="795"/>
    </row>
    <row r="143" spans="1:8" x14ac:dyDescent="0.25">
      <c r="A143" s="795"/>
      <c r="B143" s="795"/>
      <c r="C143" s="795"/>
      <c r="D143" s="795"/>
      <c r="E143" s="795"/>
      <c r="F143" s="795"/>
      <c r="G143" s="795"/>
      <c r="H143" s="795"/>
    </row>
    <row r="144" spans="1:8" x14ac:dyDescent="0.25">
      <c r="A144" s="795"/>
      <c r="B144" s="795"/>
      <c r="C144" s="795"/>
      <c r="D144" s="795"/>
      <c r="E144" s="795"/>
      <c r="F144" s="795"/>
      <c r="G144" s="795"/>
      <c r="H144" s="795"/>
    </row>
    <row r="145" spans="1:8" x14ac:dyDescent="0.25">
      <c r="A145" s="795"/>
      <c r="B145" s="795"/>
      <c r="C145" s="795"/>
      <c r="D145" s="795"/>
      <c r="E145" s="795"/>
      <c r="F145" s="795"/>
      <c r="G145" s="795"/>
      <c r="H145" s="795"/>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6" tint="0.79998168889431442"/>
    <pageSetUpPr fitToPage="1"/>
  </sheetPr>
  <dimension ref="A1:I33"/>
  <sheetViews>
    <sheetView workbookViewId="0">
      <selection activeCell="D22" sqref="D22"/>
    </sheetView>
  </sheetViews>
  <sheetFormatPr defaultRowHeight="12.5" x14ac:dyDescent="0.25"/>
  <cols>
    <col min="1" max="1" width="2.453125" customWidth="1"/>
    <col min="2" max="2" width="33.54296875" bestFit="1" customWidth="1"/>
    <col min="3" max="3" width="17.26953125" customWidth="1"/>
    <col min="4" max="4" width="17.81640625" customWidth="1"/>
    <col min="5" max="5" width="16.1796875" customWidth="1"/>
    <col min="6" max="6" width="17.1796875" customWidth="1"/>
    <col min="7" max="8" width="21" customWidth="1"/>
    <col min="9" max="9" width="19.1796875" customWidth="1"/>
    <col min="258" max="258" width="2.453125" customWidth="1"/>
    <col min="259" max="259" width="17.81640625" customWidth="1"/>
    <col min="260" max="260" width="17.26953125" customWidth="1"/>
    <col min="261" max="261" width="17.81640625" customWidth="1"/>
    <col min="262" max="262" width="16.1796875" customWidth="1"/>
    <col min="263" max="263" width="17.1796875" customWidth="1"/>
    <col min="264" max="264" width="21" customWidth="1"/>
    <col min="265" max="265" width="19.1796875" customWidth="1"/>
    <col min="514" max="514" width="2.453125" customWidth="1"/>
    <col min="515" max="515" width="17.81640625" customWidth="1"/>
    <col min="516" max="516" width="17.26953125" customWidth="1"/>
    <col min="517" max="517" width="17.81640625" customWidth="1"/>
    <col min="518" max="518" width="16.1796875" customWidth="1"/>
    <col min="519" max="519" width="17.1796875" customWidth="1"/>
    <col min="520" max="520" width="21" customWidth="1"/>
    <col min="521" max="521" width="19.1796875" customWidth="1"/>
    <col min="770" max="770" width="2.453125" customWidth="1"/>
    <col min="771" max="771" width="17.81640625" customWidth="1"/>
    <col min="772" max="772" width="17.26953125" customWidth="1"/>
    <col min="773" max="773" width="17.81640625" customWidth="1"/>
    <col min="774" max="774" width="16.1796875" customWidth="1"/>
    <col min="775" max="775" width="17.1796875" customWidth="1"/>
    <col min="776" max="776" width="21" customWidth="1"/>
    <col min="777" max="777" width="19.1796875" customWidth="1"/>
    <col min="1026" max="1026" width="2.453125" customWidth="1"/>
    <col min="1027" max="1027" width="17.81640625" customWidth="1"/>
    <col min="1028" max="1028" width="17.26953125" customWidth="1"/>
    <col min="1029" max="1029" width="17.81640625" customWidth="1"/>
    <col min="1030" max="1030" width="16.1796875" customWidth="1"/>
    <col min="1031" max="1031" width="17.1796875" customWidth="1"/>
    <col min="1032" max="1032" width="21" customWidth="1"/>
    <col min="1033" max="1033" width="19.1796875" customWidth="1"/>
    <col min="1282" max="1282" width="2.453125" customWidth="1"/>
    <col min="1283" max="1283" width="17.81640625" customWidth="1"/>
    <col min="1284" max="1284" width="17.26953125" customWidth="1"/>
    <col min="1285" max="1285" width="17.81640625" customWidth="1"/>
    <col min="1286" max="1286" width="16.1796875" customWidth="1"/>
    <col min="1287" max="1287" width="17.1796875" customWidth="1"/>
    <col min="1288" max="1288" width="21" customWidth="1"/>
    <col min="1289" max="1289" width="19.1796875" customWidth="1"/>
    <col min="1538" max="1538" width="2.453125" customWidth="1"/>
    <col min="1539" max="1539" width="17.81640625" customWidth="1"/>
    <col min="1540" max="1540" width="17.26953125" customWidth="1"/>
    <col min="1541" max="1541" width="17.81640625" customWidth="1"/>
    <col min="1542" max="1542" width="16.1796875" customWidth="1"/>
    <col min="1543" max="1543" width="17.1796875" customWidth="1"/>
    <col min="1544" max="1544" width="21" customWidth="1"/>
    <col min="1545" max="1545" width="19.1796875" customWidth="1"/>
    <col min="1794" max="1794" width="2.453125" customWidth="1"/>
    <col min="1795" max="1795" width="17.81640625" customWidth="1"/>
    <col min="1796" max="1796" width="17.26953125" customWidth="1"/>
    <col min="1797" max="1797" width="17.81640625" customWidth="1"/>
    <col min="1798" max="1798" width="16.1796875" customWidth="1"/>
    <col min="1799" max="1799" width="17.1796875" customWidth="1"/>
    <col min="1800" max="1800" width="21" customWidth="1"/>
    <col min="1801" max="1801" width="19.1796875" customWidth="1"/>
    <col min="2050" max="2050" width="2.453125" customWidth="1"/>
    <col min="2051" max="2051" width="17.81640625" customWidth="1"/>
    <col min="2052" max="2052" width="17.26953125" customWidth="1"/>
    <col min="2053" max="2053" width="17.81640625" customWidth="1"/>
    <col min="2054" max="2054" width="16.1796875" customWidth="1"/>
    <col min="2055" max="2055" width="17.1796875" customWidth="1"/>
    <col min="2056" max="2056" width="21" customWidth="1"/>
    <col min="2057" max="2057" width="19.1796875" customWidth="1"/>
    <col min="2306" max="2306" width="2.453125" customWidth="1"/>
    <col min="2307" max="2307" width="17.81640625" customWidth="1"/>
    <col min="2308" max="2308" width="17.26953125" customWidth="1"/>
    <col min="2309" max="2309" width="17.81640625" customWidth="1"/>
    <col min="2310" max="2310" width="16.1796875" customWidth="1"/>
    <col min="2311" max="2311" width="17.1796875" customWidth="1"/>
    <col min="2312" max="2312" width="21" customWidth="1"/>
    <col min="2313" max="2313" width="19.1796875" customWidth="1"/>
    <col min="2562" max="2562" width="2.453125" customWidth="1"/>
    <col min="2563" max="2563" width="17.81640625" customWidth="1"/>
    <col min="2564" max="2564" width="17.26953125" customWidth="1"/>
    <col min="2565" max="2565" width="17.81640625" customWidth="1"/>
    <col min="2566" max="2566" width="16.1796875" customWidth="1"/>
    <col min="2567" max="2567" width="17.1796875" customWidth="1"/>
    <col min="2568" max="2568" width="21" customWidth="1"/>
    <col min="2569" max="2569" width="19.1796875" customWidth="1"/>
    <col min="2818" max="2818" width="2.453125" customWidth="1"/>
    <col min="2819" max="2819" width="17.81640625" customWidth="1"/>
    <col min="2820" max="2820" width="17.26953125" customWidth="1"/>
    <col min="2821" max="2821" width="17.81640625" customWidth="1"/>
    <col min="2822" max="2822" width="16.1796875" customWidth="1"/>
    <col min="2823" max="2823" width="17.1796875" customWidth="1"/>
    <col min="2824" max="2824" width="21" customWidth="1"/>
    <col min="2825" max="2825" width="19.1796875" customWidth="1"/>
    <col min="3074" max="3074" width="2.453125" customWidth="1"/>
    <col min="3075" max="3075" width="17.81640625" customWidth="1"/>
    <col min="3076" max="3076" width="17.26953125" customWidth="1"/>
    <col min="3077" max="3077" width="17.81640625" customWidth="1"/>
    <col min="3078" max="3078" width="16.1796875" customWidth="1"/>
    <col min="3079" max="3079" width="17.1796875" customWidth="1"/>
    <col min="3080" max="3080" width="21" customWidth="1"/>
    <col min="3081" max="3081" width="19.1796875" customWidth="1"/>
    <col min="3330" max="3330" width="2.453125" customWidth="1"/>
    <col min="3331" max="3331" width="17.81640625" customWidth="1"/>
    <col min="3332" max="3332" width="17.26953125" customWidth="1"/>
    <col min="3333" max="3333" width="17.81640625" customWidth="1"/>
    <col min="3334" max="3334" width="16.1796875" customWidth="1"/>
    <col min="3335" max="3335" width="17.1796875" customWidth="1"/>
    <col min="3336" max="3336" width="21" customWidth="1"/>
    <col min="3337" max="3337" width="19.1796875" customWidth="1"/>
    <col min="3586" max="3586" width="2.453125" customWidth="1"/>
    <col min="3587" max="3587" width="17.81640625" customWidth="1"/>
    <col min="3588" max="3588" width="17.26953125" customWidth="1"/>
    <col min="3589" max="3589" width="17.81640625" customWidth="1"/>
    <col min="3590" max="3590" width="16.1796875" customWidth="1"/>
    <col min="3591" max="3591" width="17.1796875" customWidth="1"/>
    <col min="3592" max="3592" width="21" customWidth="1"/>
    <col min="3593" max="3593" width="19.1796875" customWidth="1"/>
    <col min="3842" max="3842" width="2.453125" customWidth="1"/>
    <col min="3843" max="3843" width="17.81640625" customWidth="1"/>
    <col min="3844" max="3844" width="17.26953125" customWidth="1"/>
    <col min="3845" max="3845" width="17.81640625" customWidth="1"/>
    <col min="3846" max="3846" width="16.1796875" customWidth="1"/>
    <col min="3847" max="3847" width="17.1796875" customWidth="1"/>
    <col min="3848" max="3848" width="21" customWidth="1"/>
    <col min="3849" max="3849" width="19.1796875" customWidth="1"/>
    <col min="4098" max="4098" width="2.453125" customWidth="1"/>
    <col min="4099" max="4099" width="17.81640625" customWidth="1"/>
    <col min="4100" max="4100" width="17.26953125" customWidth="1"/>
    <col min="4101" max="4101" width="17.81640625" customWidth="1"/>
    <col min="4102" max="4102" width="16.1796875" customWidth="1"/>
    <col min="4103" max="4103" width="17.1796875" customWidth="1"/>
    <col min="4104" max="4104" width="21" customWidth="1"/>
    <col min="4105" max="4105" width="19.1796875" customWidth="1"/>
    <col min="4354" max="4354" width="2.453125" customWidth="1"/>
    <col min="4355" max="4355" width="17.81640625" customWidth="1"/>
    <col min="4356" max="4356" width="17.26953125" customWidth="1"/>
    <col min="4357" max="4357" width="17.81640625" customWidth="1"/>
    <col min="4358" max="4358" width="16.1796875" customWidth="1"/>
    <col min="4359" max="4359" width="17.1796875" customWidth="1"/>
    <col min="4360" max="4360" width="21" customWidth="1"/>
    <col min="4361" max="4361" width="19.1796875" customWidth="1"/>
    <col min="4610" max="4610" width="2.453125" customWidth="1"/>
    <col min="4611" max="4611" width="17.81640625" customWidth="1"/>
    <col min="4612" max="4612" width="17.26953125" customWidth="1"/>
    <col min="4613" max="4613" width="17.81640625" customWidth="1"/>
    <col min="4614" max="4614" width="16.1796875" customWidth="1"/>
    <col min="4615" max="4615" width="17.1796875" customWidth="1"/>
    <col min="4616" max="4616" width="21" customWidth="1"/>
    <col min="4617" max="4617" width="19.1796875" customWidth="1"/>
    <col min="4866" max="4866" width="2.453125" customWidth="1"/>
    <col min="4867" max="4867" width="17.81640625" customWidth="1"/>
    <col min="4868" max="4868" width="17.26953125" customWidth="1"/>
    <col min="4869" max="4869" width="17.81640625" customWidth="1"/>
    <col min="4870" max="4870" width="16.1796875" customWidth="1"/>
    <col min="4871" max="4871" width="17.1796875" customWidth="1"/>
    <col min="4872" max="4872" width="21" customWidth="1"/>
    <col min="4873" max="4873" width="19.1796875" customWidth="1"/>
    <col min="5122" max="5122" width="2.453125" customWidth="1"/>
    <col min="5123" max="5123" width="17.81640625" customWidth="1"/>
    <col min="5124" max="5124" width="17.26953125" customWidth="1"/>
    <col min="5125" max="5125" width="17.81640625" customWidth="1"/>
    <col min="5126" max="5126" width="16.1796875" customWidth="1"/>
    <col min="5127" max="5127" width="17.1796875" customWidth="1"/>
    <col min="5128" max="5128" width="21" customWidth="1"/>
    <col min="5129" max="5129" width="19.1796875" customWidth="1"/>
    <col min="5378" max="5378" width="2.453125" customWidth="1"/>
    <col min="5379" max="5379" width="17.81640625" customWidth="1"/>
    <col min="5380" max="5380" width="17.26953125" customWidth="1"/>
    <col min="5381" max="5381" width="17.81640625" customWidth="1"/>
    <col min="5382" max="5382" width="16.1796875" customWidth="1"/>
    <col min="5383" max="5383" width="17.1796875" customWidth="1"/>
    <col min="5384" max="5384" width="21" customWidth="1"/>
    <col min="5385" max="5385" width="19.1796875" customWidth="1"/>
    <col min="5634" max="5634" width="2.453125" customWidth="1"/>
    <col min="5635" max="5635" width="17.81640625" customWidth="1"/>
    <col min="5636" max="5636" width="17.26953125" customWidth="1"/>
    <col min="5637" max="5637" width="17.81640625" customWidth="1"/>
    <col min="5638" max="5638" width="16.1796875" customWidth="1"/>
    <col min="5639" max="5639" width="17.1796875" customWidth="1"/>
    <col min="5640" max="5640" width="21" customWidth="1"/>
    <col min="5641" max="5641" width="19.1796875" customWidth="1"/>
    <col min="5890" max="5890" width="2.453125" customWidth="1"/>
    <col min="5891" max="5891" width="17.81640625" customWidth="1"/>
    <col min="5892" max="5892" width="17.26953125" customWidth="1"/>
    <col min="5893" max="5893" width="17.81640625" customWidth="1"/>
    <col min="5894" max="5894" width="16.1796875" customWidth="1"/>
    <col min="5895" max="5895" width="17.1796875" customWidth="1"/>
    <col min="5896" max="5896" width="21" customWidth="1"/>
    <col min="5897" max="5897" width="19.1796875" customWidth="1"/>
    <col min="6146" max="6146" width="2.453125" customWidth="1"/>
    <col min="6147" max="6147" width="17.81640625" customWidth="1"/>
    <col min="6148" max="6148" width="17.26953125" customWidth="1"/>
    <col min="6149" max="6149" width="17.81640625" customWidth="1"/>
    <col min="6150" max="6150" width="16.1796875" customWidth="1"/>
    <col min="6151" max="6151" width="17.1796875" customWidth="1"/>
    <col min="6152" max="6152" width="21" customWidth="1"/>
    <col min="6153" max="6153" width="19.1796875" customWidth="1"/>
    <col min="6402" max="6402" width="2.453125" customWidth="1"/>
    <col min="6403" max="6403" width="17.81640625" customWidth="1"/>
    <col min="6404" max="6404" width="17.26953125" customWidth="1"/>
    <col min="6405" max="6405" width="17.81640625" customWidth="1"/>
    <col min="6406" max="6406" width="16.1796875" customWidth="1"/>
    <col min="6407" max="6407" width="17.1796875" customWidth="1"/>
    <col min="6408" max="6408" width="21" customWidth="1"/>
    <col min="6409" max="6409" width="19.1796875" customWidth="1"/>
    <col min="6658" max="6658" width="2.453125" customWidth="1"/>
    <col min="6659" max="6659" width="17.81640625" customWidth="1"/>
    <col min="6660" max="6660" width="17.26953125" customWidth="1"/>
    <col min="6661" max="6661" width="17.81640625" customWidth="1"/>
    <col min="6662" max="6662" width="16.1796875" customWidth="1"/>
    <col min="6663" max="6663" width="17.1796875" customWidth="1"/>
    <col min="6664" max="6664" width="21" customWidth="1"/>
    <col min="6665" max="6665" width="19.1796875" customWidth="1"/>
    <col min="6914" max="6914" width="2.453125" customWidth="1"/>
    <col min="6915" max="6915" width="17.81640625" customWidth="1"/>
    <col min="6916" max="6916" width="17.26953125" customWidth="1"/>
    <col min="6917" max="6917" width="17.81640625" customWidth="1"/>
    <col min="6918" max="6918" width="16.1796875" customWidth="1"/>
    <col min="6919" max="6919" width="17.1796875" customWidth="1"/>
    <col min="6920" max="6920" width="21" customWidth="1"/>
    <col min="6921" max="6921" width="19.1796875" customWidth="1"/>
    <col min="7170" max="7170" width="2.453125" customWidth="1"/>
    <col min="7171" max="7171" width="17.81640625" customWidth="1"/>
    <col min="7172" max="7172" width="17.26953125" customWidth="1"/>
    <col min="7173" max="7173" width="17.81640625" customWidth="1"/>
    <col min="7174" max="7174" width="16.1796875" customWidth="1"/>
    <col min="7175" max="7175" width="17.1796875" customWidth="1"/>
    <col min="7176" max="7176" width="21" customWidth="1"/>
    <col min="7177" max="7177" width="19.1796875" customWidth="1"/>
    <col min="7426" max="7426" width="2.453125" customWidth="1"/>
    <col min="7427" max="7427" width="17.81640625" customWidth="1"/>
    <col min="7428" max="7428" width="17.26953125" customWidth="1"/>
    <col min="7429" max="7429" width="17.81640625" customWidth="1"/>
    <col min="7430" max="7430" width="16.1796875" customWidth="1"/>
    <col min="7431" max="7431" width="17.1796875" customWidth="1"/>
    <col min="7432" max="7432" width="21" customWidth="1"/>
    <col min="7433" max="7433" width="19.1796875" customWidth="1"/>
    <col min="7682" max="7682" width="2.453125" customWidth="1"/>
    <col min="7683" max="7683" width="17.81640625" customWidth="1"/>
    <col min="7684" max="7684" width="17.26953125" customWidth="1"/>
    <col min="7685" max="7685" width="17.81640625" customWidth="1"/>
    <col min="7686" max="7686" width="16.1796875" customWidth="1"/>
    <col min="7687" max="7687" width="17.1796875" customWidth="1"/>
    <col min="7688" max="7688" width="21" customWidth="1"/>
    <col min="7689" max="7689" width="19.1796875" customWidth="1"/>
    <col min="7938" max="7938" width="2.453125" customWidth="1"/>
    <col min="7939" max="7939" width="17.81640625" customWidth="1"/>
    <col min="7940" max="7940" width="17.26953125" customWidth="1"/>
    <col min="7941" max="7941" width="17.81640625" customWidth="1"/>
    <col min="7942" max="7942" width="16.1796875" customWidth="1"/>
    <col min="7943" max="7943" width="17.1796875" customWidth="1"/>
    <col min="7944" max="7944" width="21" customWidth="1"/>
    <col min="7945" max="7945" width="19.1796875" customWidth="1"/>
    <col min="8194" max="8194" width="2.453125" customWidth="1"/>
    <col min="8195" max="8195" width="17.81640625" customWidth="1"/>
    <col min="8196" max="8196" width="17.26953125" customWidth="1"/>
    <col min="8197" max="8197" width="17.81640625" customWidth="1"/>
    <col min="8198" max="8198" width="16.1796875" customWidth="1"/>
    <col min="8199" max="8199" width="17.1796875" customWidth="1"/>
    <col min="8200" max="8200" width="21" customWidth="1"/>
    <col min="8201" max="8201" width="19.1796875" customWidth="1"/>
    <col min="8450" max="8450" width="2.453125" customWidth="1"/>
    <col min="8451" max="8451" width="17.81640625" customWidth="1"/>
    <col min="8452" max="8452" width="17.26953125" customWidth="1"/>
    <col min="8453" max="8453" width="17.81640625" customWidth="1"/>
    <col min="8454" max="8454" width="16.1796875" customWidth="1"/>
    <col min="8455" max="8455" width="17.1796875" customWidth="1"/>
    <col min="8456" max="8456" width="21" customWidth="1"/>
    <col min="8457" max="8457" width="19.1796875" customWidth="1"/>
    <col min="8706" max="8706" width="2.453125" customWidth="1"/>
    <col min="8707" max="8707" width="17.81640625" customWidth="1"/>
    <col min="8708" max="8708" width="17.26953125" customWidth="1"/>
    <col min="8709" max="8709" width="17.81640625" customWidth="1"/>
    <col min="8710" max="8710" width="16.1796875" customWidth="1"/>
    <col min="8711" max="8711" width="17.1796875" customWidth="1"/>
    <col min="8712" max="8712" width="21" customWidth="1"/>
    <col min="8713" max="8713" width="19.1796875" customWidth="1"/>
    <col min="8962" max="8962" width="2.453125" customWidth="1"/>
    <col min="8963" max="8963" width="17.81640625" customWidth="1"/>
    <col min="8964" max="8964" width="17.26953125" customWidth="1"/>
    <col min="8965" max="8965" width="17.81640625" customWidth="1"/>
    <col min="8966" max="8966" width="16.1796875" customWidth="1"/>
    <col min="8967" max="8967" width="17.1796875" customWidth="1"/>
    <col min="8968" max="8968" width="21" customWidth="1"/>
    <col min="8969" max="8969" width="19.1796875" customWidth="1"/>
    <col min="9218" max="9218" width="2.453125" customWidth="1"/>
    <col min="9219" max="9219" width="17.81640625" customWidth="1"/>
    <col min="9220" max="9220" width="17.26953125" customWidth="1"/>
    <col min="9221" max="9221" width="17.81640625" customWidth="1"/>
    <col min="9222" max="9222" width="16.1796875" customWidth="1"/>
    <col min="9223" max="9223" width="17.1796875" customWidth="1"/>
    <col min="9224" max="9224" width="21" customWidth="1"/>
    <col min="9225" max="9225" width="19.1796875" customWidth="1"/>
    <col min="9474" max="9474" width="2.453125" customWidth="1"/>
    <col min="9475" max="9475" width="17.81640625" customWidth="1"/>
    <col min="9476" max="9476" width="17.26953125" customWidth="1"/>
    <col min="9477" max="9477" width="17.81640625" customWidth="1"/>
    <col min="9478" max="9478" width="16.1796875" customWidth="1"/>
    <col min="9479" max="9479" width="17.1796875" customWidth="1"/>
    <col min="9480" max="9480" width="21" customWidth="1"/>
    <col min="9481" max="9481" width="19.1796875" customWidth="1"/>
    <col min="9730" max="9730" width="2.453125" customWidth="1"/>
    <col min="9731" max="9731" width="17.81640625" customWidth="1"/>
    <col min="9732" max="9732" width="17.26953125" customWidth="1"/>
    <col min="9733" max="9733" width="17.81640625" customWidth="1"/>
    <col min="9734" max="9734" width="16.1796875" customWidth="1"/>
    <col min="9735" max="9735" width="17.1796875" customWidth="1"/>
    <col min="9736" max="9736" width="21" customWidth="1"/>
    <col min="9737" max="9737" width="19.1796875" customWidth="1"/>
    <col min="9986" max="9986" width="2.453125" customWidth="1"/>
    <col min="9987" max="9987" width="17.81640625" customWidth="1"/>
    <col min="9988" max="9988" width="17.26953125" customWidth="1"/>
    <col min="9989" max="9989" width="17.81640625" customWidth="1"/>
    <col min="9990" max="9990" width="16.1796875" customWidth="1"/>
    <col min="9991" max="9991" width="17.1796875" customWidth="1"/>
    <col min="9992" max="9992" width="21" customWidth="1"/>
    <col min="9993" max="9993" width="19.1796875" customWidth="1"/>
    <col min="10242" max="10242" width="2.453125" customWidth="1"/>
    <col min="10243" max="10243" width="17.81640625" customWidth="1"/>
    <col min="10244" max="10244" width="17.26953125" customWidth="1"/>
    <col min="10245" max="10245" width="17.81640625" customWidth="1"/>
    <col min="10246" max="10246" width="16.1796875" customWidth="1"/>
    <col min="10247" max="10247" width="17.1796875" customWidth="1"/>
    <col min="10248" max="10248" width="21" customWidth="1"/>
    <col min="10249" max="10249" width="19.1796875" customWidth="1"/>
    <col min="10498" max="10498" width="2.453125" customWidth="1"/>
    <col min="10499" max="10499" width="17.81640625" customWidth="1"/>
    <col min="10500" max="10500" width="17.26953125" customWidth="1"/>
    <col min="10501" max="10501" width="17.81640625" customWidth="1"/>
    <col min="10502" max="10502" width="16.1796875" customWidth="1"/>
    <col min="10503" max="10503" width="17.1796875" customWidth="1"/>
    <col min="10504" max="10504" width="21" customWidth="1"/>
    <col min="10505" max="10505" width="19.1796875" customWidth="1"/>
    <col min="10754" max="10754" width="2.453125" customWidth="1"/>
    <col min="10755" max="10755" width="17.81640625" customWidth="1"/>
    <col min="10756" max="10756" width="17.26953125" customWidth="1"/>
    <col min="10757" max="10757" width="17.81640625" customWidth="1"/>
    <col min="10758" max="10758" width="16.1796875" customWidth="1"/>
    <col min="10759" max="10759" width="17.1796875" customWidth="1"/>
    <col min="10760" max="10760" width="21" customWidth="1"/>
    <col min="10761" max="10761" width="19.1796875" customWidth="1"/>
    <col min="11010" max="11010" width="2.453125" customWidth="1"/>
    <col min="11011" max="11011" width="17.81640625" customWidth="1"/>
    <col min="11012" max="11012" width="17.26953125" customWidth="1"/>
    <col min="11013" max="11013" width="17.81640625" customWidth="1"/>
    <col min="11014" max="11014" width="16.1796875" customWidth="1"/>
    <col min="11015" max="11015" width="17.1796875" customWidth="1"/>
    <col min="11016" max="11016" width="21" customWidth="1"/>
    <col min="11017" max="11017" width="19.1796875" customWidth="1"/>
    <col min="11266" max="11266" width="2.453125" customWidth="1"/>
    <col min="11267" max="11267" width="17.81640625" customWidth="1"/>
    <col min="11268" max="11268" width="17.26953125" customWidth="1"/>
    <col min="11269" max="11269" width="17.81640625" customWidth="1"/>
    <col min="11270" max="11270" width="16.1796875" customWidth="1"/>
    <col min="11271" max="11271" width="17.1796875" customWidth="1"/>
    <col min="11272" max="11272" width="21" customWidth="1"/>
    <col min="11273" max="11273" width="19.1796875" customWidth="1"/>
    <col min="11522" max="11522" width="2.453125" customWidth="1"/>
    <col min="11523" max="11523" width="17.81640625" customWidth="1"/>
    <col min="11524" max="11524" width="17.26953125" customWidth="1"/>
    <col min="11525" max="11525" width="17.81640625" customWidth="1"/>
    <col min="11526" max="11526" width="16.1796875" customWidth="1"/>
    <col min="11527" max="11527" width="17.1796875" customWidth="1"/>
    <col min="11528" max="11528" width="21" customWidth="1"/>
    <col min="11529" max="11529" width="19.1796875" customWidth="1"/>
    <col min="11778" max="11778" width="2.453125" customWidth="1"/>
    <col min="11779" max="11779" width="17.81640625" customWidth="1"/>
    <col min="11780" max="11780" width="17.26953125" customWidth="1"/>
    <col min="11781" max="11781" width="17.81640625" customWidth="1"/>
    <col min="11782" max="11782" width="16.1796875" customWidth="1"/>
    <col min="11783" max="11783" width="17.1796875" customWidth="1"/>
    <col min="11784" max="11784" width="21" customWidth="1"/>
    <col min="11785" max="11785" width="19.1796875" customWidth="1"/>
    <col min="12034" max="12034" width="2.453125" customWidth="1"/>
    <col min="12035" max="12035" width="17.81640625" customWidth="1"/>
    <col min="12036" max="12036" width="17.26953125" customWidth="1"/>
    <col min="12037" max="12037" width="17.81640625" customWidth="1"/>
    <col min="12038" max="12038" width="16.1796875" customWidth="1"/>
    <col min="12039" max="12039" width="17.1796875" customWidth="1"/>
    <col min="12040" max="12040" width="21" customWidth="1"/>
    <col min="12041" max="12041" width="19.1796875" customWidth="1"/>
    <col min="12290" max="12290" width="2.453125" customWidth="1"/>
    <col min="12291" max="12291" width="17.81640625" customWidth="1"/>
    <col min="12292" max="12292" width="17.26953125" customWidth="1"/>
    <col min="12293" max="12293" width="17.81640625" customWidth="1"/>
    <col min="12294" max="12294" width="16.1796875" customWidth="1"/>
    <col min="12295" max="12295" width="17.1796875" customWidth="1"/>
    <col min="12296" max="12296" width="21" customWidth="1"/>
    <col min="12297" max="12297" width="19.1796875" customWidth="1"/>
    <col min="12546" max="12546" width="2.453125" customWidth="1"/>
    <col min="12547" max="12547" width="17.81640625" customWidth="1"/>
    <col min="12548" max="12548" width="17.26953125" customWidth="1"/>
    <col min="12549" max="12549" width="17.81640625" customWidth="1"/>
    <col min="12550" max="12550" width="16.1796875" customWidth="1"/>
    <col min="12551" max="12551" width="17.1796875" customWidth="1"/>
    <col min="12552" max="12552" width="21" customWidth="1"/>
    <col min="12553" max="12553" width="19.1796875" customWidth="1"/>
    <col min="12802" max="12802" width="2.453125" customWidth="1"/>
    <col min="12803" max="12803" width="17.81640625" customWidth="1"/>
    <col min="12804" max="12804" width="17.26953125" customWidth="1"/>
    <col min="12805" max="12805" width="17.81640625" customWidth="1"/>
    <col min="12806" max="12806" width="16.1796875" customWidth="1"/>
    <col min="12807" max="12807" width="17.1796875" customWidth="1"/>
    <col min="12808" max="12808" width="21" customWidth="1"/>
    <col min="12809" max="12809" width="19.1796875" customWidth="1"/>
    <col min="13058" max="13058" width="2.453125" customWidth="1"/>
    <col min="13059" max="13059" width="17.81640625" customWidth="1"/>
    <col min="13060" max="13060" width="17.26953125" customWidth="1"/>
    <col min="13061" max="13061" width="17.81640625" customWidth="1"/>
    <col min="13062" max="13062" width="16.1796875" customWidth="1"/>
    <col min="13063" max="13063" width="17.1796875" customWidth="1"/>
    <col min="13064" max="13064" width="21" customWidth="1"/>
    <col min="13065" max="13065" width="19.1796875" customWidth="1"/>
    <col min="13314" max="13314" width="2.453125" customWidth="1"/>
    <col min="13315" max="13315" width="17.81640625" customWidth="1"/>
    <col min="13316" max="13316" width="17.26953125" customWidth="1"/>
    <col min="13317" max="13317" width="17.81640625" customWidth="1"/>
    <col min="13318" max="13318" width="16.1796875" customWidth="1"/>
    <col min="13319" max="13319" width="17.1796875" customWidth="1"/>
    <col min="13320" max="13320" width="21" customWidth="1"/>
    <col min="13321" max="13321" width="19.1796875" customWidth="1"/>
    <col min="13570" max="13570" width="2.453125" customWidth="1"/>
    <col min="13571" max="13571" width="17.81640625" customWidth="1"/>
    <col min="13572" max="13572" width="17.26953125" customWidth="1"/>
    <col min="13573" max="13573" width="17.81640625" customWidth="1"/>
    <col min="13574" max="13574" width="16.1796875" customWidth="1"/>
    <col min="13575" max="13575" width="17.1796875" customWidth="1"/>
    <col min="13576" max="13576" width="21" customWidth="1"/>
    <col min="13577" max="13577" width="19.1796875" customWidth="1"/>
    <col min="13826" max="13826" width="2.453125" customWidth="1"/>
    <col min="13827" max="13827" width="17.81640625" customWidth="1"/>
    <col min="13828" max="13828" width="17.26953125" customWidth="1"/>
    <col min="13829" max="13829" width="17.81640625" customWidth="1"/>
    <col min="13830" max="13830" width="16.1796875" customWidth="1"/>
    <col min="13831" max="13831" width="17.1796875" customWidth="1"/>
    <col min="13832" max="13832" width="21" customWidth="1"/>
    <col min="13833" max="13833" width="19.1796875" customWidth="1"/>
    <col min="14082" max="14082" width="2.453125" customWidth="1"/>
    <col min="14083" max="14083" width="17.81640625" customWidth="1"/>
    <col min="14084" max="14084" width="17.26953125" customWidth="1"/>
    <col min="14085" max="14085" width="17.81640625" customWidth="1"/>
    <col min="14086" max="14086" width="16.1796875" customWidth="1"/>
    <col min="14087" max="14087" width="17.1796875" customWidth="1"/>
    <col min="14088" max="14088" width="21" customWidth="1"/>
    <col min="14089" max="14089" width="19.1796875" customWidth="1"/>
    <col min="14338" max="14338" width="2.453125" customWidth="1"/>
    <col min="14339" max="14339" width="17.81640625" customWidth="1"/>
    <col min="14340" max="14340" width="17.26953125" customWidth="1"/>
    <col min="14341" max="14341" width="17.81640625" customWidth="1"/>
    <col min="14342" max="14342" width="16.1796875" customWidth="1"/>
    <col min="14343" max="14343" width="17.1796875" customWidth="1"/>
    <col min="14344" max="14344" width="21" customWidth="1"/>
    <col min="14345" max="14345" width="19.1796875" customWidth="1"/>
    <col min="14594" max="14594" width="2.453125" customWidth="1"/>
    <col min="14595" max="14595" width="17.81640625" customWidth="1"/>
    <col min="14596" max="14596" width="17.26953125" customWidth="1"/>
    <col min="14597" max="14597" width="17.81640625" customWidth="1"/>
    <col min="14598" max="14598" width="16.1796875" customWidth="1"/>
    <col min="14599" max="14599" width="17.1796875" customWidth="1"/>
    <col min="14600" max="14600" width="21" customWidth="1"/>
    <col min="14601" max="14601" width="19.1796875" customWidth="1"/>
    <col min="14850" max="14850" width="2.453125" customWidth="1"/>
    <col min="14851" max="14851" width="17.81640625" customWidth="1"/>
    <col min="14852" max="14852" width="17.26953125" customWidth="1"/>
    <col min="14853" max="14853" width="17.81640625" customWidth="1"/>
    <col min="14854" max="14854" width="16.1796875" customWidth="1"/>
    <col min="14855" max="14855" width="17.1796875" customWidth="1"/>
    <col min="14856" max="14856" width="21" customWidth="1"/>
    <col min="14857" max="14857" width="19.1796875" customWidth="1"/>
    <col min="15106" max="15106" width="2.453125" customWidth="1"/>
    <col min="15107" max="15107" width="17.81640625" customWidth="1"/>
    <col min="15108" max="15108" width="17.26953125" customWidth="1"/>
    <col min="15109" max="15109" width="17.81640625" customWidth="1"/>
    <col min="15110" max="15110" width="16.1796875" customWidth="1"/>
    <col min="15111" max="15111" width="17.1796875" customWidth="1"/>
    <col min="15112" max="15112" width="21" customWidth="1"/>
    <col min="15113" max="15113" width="19.1796875" customWidth="1"/>
    <col min="15362" max="15362" width="2.453125" customWidth="1"/>
    <col min="15363" max="15363" width="17.81640625" customWidth="1"/>
    <col min="15364" max="15364" width="17.26953125" customWidth="1"/>
    <col min="15365" max="15365" width="17.81640625" customWidth="1"/>
    <col min="15366" max="15366" width="16.1796875" customWidth="1"/>
    <col min="15367" max="15367" width="17.1796875" customWidth="1"/>
    <col min="15368" max="15368" width="21" customWidth="1"/>
    <col min="15369" max="15369" width="19.1796875" customWidth="1"/>
    <col min="15618" max="15618" width="2.453125" customWidth="1"/>
    <col min="15619" max="15619" width="17.81640625" customWidth="1"/>
    <col min="15620" max="15620" width="17.26953125" customWidth="1"/>
    <col min="15621" max="15621" width="17.81640625" customWidth="1"/>
    <col min="15622" max="15622" width="16.1796875" customWidth="1"/>
    <col min="15623" max="15623" width="17.1796875" customWidth="1"/>
    <col min="15624" max="15624" width="21" customWidth="1"/>
    <col min="15625" max="15625" width="19.1796875" customWidth="1"/>
    <col min="15874" max="15874" width="2.453125" customWidth="1"/>
    <col min="15875" max="15875" width="17.81640625" customWidth="1"/>
    <col min="15876" max="15876" width="17.26953125" customWidth="1"/>
    <col min="15877" max="15877" width="17.81640625" customWidth="1"/>
    <col min="15878" max="15878" width="16.1796875" customWidth="1"/>
    <col min="15879" max="15879" width="17.1796875" customWidth="1"/>
    <col min="15880" max="15880" width="21" customWidth="1"/>
    <col min="15881" max="15881" width="19.1796875" customWidth="1"/>
    <col min="16130" max="16130" width="2.453125" customWidth="1"/>
    <col min="16131" max="16131" width="17.81640625" customWidth="1"/>
    <col min="16132" max="16132" width="17.26953125" customWidth="1"/>
    <col min="16133" max="16133" width="17.81640625" customWidth="1"/>
    <col min="16134" max="16134" width="16.1796875" customWidth="1"/>
    <col min="16135" max="16135" width="17.1796875" customWidth="1"/>
    <col min="16136" max="16136" width="21" customWidth="1"/>
    <col min="16137" max="16137" width="19.1796875" customWidth="1"/>
  </cols>
  <sheetData>
    <row r="1" spans="1:9" ht="14" x14ac:dyDescent="0.3">
      <c r="A1" s="896" t="s">
        <v>2</v>
      </c>
      <c r="B1" s="897"/>
      <c r="C1" s="898">
        <f>'Instructions and Summary'!B4</f>
        <v>0</v>
      </c>
      <c r="D1" s="898"/>
      <c r="E1" s="244" t="s">
        <v>142</v>
      </c>
      <c r="F1" s="899">
        <f>'Instructions and Summary'!B3</f>
        <v>0</v>
      </c>
      <c r="G1" s="899"/>
      <c r="H1" s="227"/>
      <c r="I1" s="245"/>
    </row>
    <row r="2" spans="1:9" ht="18" x14ac:dyDescent="0.25">
      <c r="A2" s="900" t="s">
        <v>3</v>
      </c>
      <c r="B2" s="901"/>
      <c r="C2" s="901"/>
      <c r="D2" s="901"/>
      <c r="E2" s="901"/>
      <c r="F2" s="901"/>
      <c r="G2" s="901"/>
      <c r="H2" s="901"/>
      <c r="I2" s="901"/>
    </row>
    <row r="3" spans="1:9" x14ac:dyDescent="0.25">
      <c r="A3" s="902" t="s">
        <v>4</v>
      </c>
      <c r="B3" s="883"/>
      <c r="C3" s="883"/>
      <c r="D3" s="883"/>
      <c r="E3" s="883"/>
      <c r="F3" s="883"/>
      <c r="G3" s="883"/>
      <c r="H3" s="883"/>
      <c r="I3" s="883"/>
    </row>
    <row r="4" spans="1:9" ht="14" x14ac:dyDescent="0.25">
      <c r="A4" s="903" t="s">
        <v>5</v>
      </c>
      <c r="B4" s="903"/>
      <c r="C4" s="879"/>
      <c r="D4" s="879"/>
      <c r="E4" s="879"/>
      <c r="F4" s="895"/>
      <c r="G4" s="895"/>
      <c r="H4" s="895"/>
      <c r="I4" s="895"/>
    </row>
    <row r="5" spans="1:9" ht="14" x14ac:dyDescent="0.25">
      <c r="A5" s="897"/>
      <c r="B5" s="904" t="s">
        <v>6</v>
      </c>
      <c r="C5" s="906" t="s">
        <v>7</v>
      </c>
      <c r="D5" s="908" t="s">
        <v>8</v>
      </c>
      <c r="E5" s="909"/>
      <c r="F5" s="910" t="s">
        <v>9</v>
      </c>
      <c r="G5" s="911"/>
      <c r="H5" s="911"/>
      <c r="I5" s="912"/>
    </row>
    <row r="6" spans="1:9" ht="43.5" customHeight="1" x14ac:dyDescent="0.25">
      <c r="A6" s="897"/>
      <c r="B6" s="905"/>
      <c r="C6" s="907"/>
      <c r="D6" s="246" t="s">
        <v>12</v>
      </c>
      <c r="E6" s="246" t="s">
        <v>11</v>
      </c>
      <c r="F6" s="246" t="s">
        <v>12</v>
      </c>
      <c r="G6" s="246" t="s">
        <v>13</v>
      </c>
      <c r="H6" s="247"/>
      <c r="I6" s="248" t="s">
        <v>136</v>
      </c>
    </row>
    <row r="7" spans="1:9" ht="14" x14ac:dyDescent="0.25">
      <c r="A7" s="249"/>
      <c r="B7" s="250" t="s">
        <v>14</v>
      </c>
      <c r="C7" s="251" t="s">
        <v>15</v>
      </c>
      <c r="D7" s="251" t="s">
        <v>226</v>
      </c>
      <c r="E7" s="251" t="s">
        <v>17</v>
      </c>
      <c r="F7" s="251" t="s">
        <v>18</v>
      </c>
      <c r="G7" s="251" t="s">
        <v>19</v>
      </c>
      <c r="H7" s="252"/>
      <c r="I7" s="253" t="s">
        <v>20</v>
      </c>
    </row>
    <row r="8" spans="1:9" ht="14" x14ac:dyDescent="0.25">
      <c r="A8" s="254" t="s">
        <v>21</v>
      </c>
      <c r="B8" s="228" t="s">
        <v>97</v>
      </c>
      <c r="C8" s="229"/>
      <c r="D8" s="230"/>
      <c r="E8" s="230"/>
      <c r="F8" s="255">
        <f>'Instructions and Summary'!B34-G8</f>
        <v>0</v>
      </c>
      <c r="G8" s="255">
        <f>'j. Cost Share'!E33</f>
        <v>0</v>
      </c>
      <c r="H8" s="256"/>
      <c r="I8" s="231">
        <f>ROUND(SUM(D8:G8),0)</f>
        <v>0</v>
      </c>
    </row>
    <row r="9" spans="1:9" ht="14" x14ac:dyDescent="0.25">
      <c r="A9" s="254" t="s">
        <v>22</v>
      </c>
      <c r="B9" s="228" t="s">
        <v>100</v>
      </c>
      <c r="C9" s="229"/>
      <c r="D9" s="230"/>
      <c r="E9" s="230"/>
      <c r="F9" s="255">
        <f>'Instructions and Summary'!C34-G9</f>
        <v>0</v>
      </c>
      <c r="G9" s="255">
        <f>'j. Cost Share'!F33</f>
        <v>0</v>
      </c>
      <c r="H9" s="256"/>
      <c r="I9" s="231">
        <f>ROUND(SUM(D9:G9),0)</f>
        <v>0</v>
      </c>
    </row>
    <row r="10" spans="1:9" ht="14" x14ac:dyDescent="0.25">
      <c r="A10" s="254" t="s">
        <v>23</v>
      </c>
      <c r="B10" s="228" t="s">
        <v>98</v>
      </c>
      <c r="C10" s="229"/>
      <c r="D10" s="230"/>
      <c r="E10" s="230"/>
      <c r="F10" s="255">
        <f>'Instructions and Summary'!D34-G10</f>
        <v>0</v>
      </c>
      <c r="G10" s="255">
        <f>'j. Cost Share'!G33</f>
        <v>0</v>
      </c>
      <c r="H10" s="256"/>
      <c r="I10" s="231">
        <f>ROUND(SUM(D10:G10),0)</f>
        <v>0</v>
      </c>
    </row>
    <row r="11" spans="1:9" ht="14" x14ac:dyDescent="0.25">
      <c r="A11" s="257" t="s">
        <v>24</v>
      </c>
      <c r="B11" s="228" t="s">
        <v>227</v>
      </c>
      <c r="C11" s="232"/>
      <c r="D11" s="233"/>
      <c r="E11" s="233"/>
      <c r="F11" s="255">
        <f>'Instructions and Summary'!E34-G11</f>
        <v>0</v>
      </c>
      <c r="G11" s="255">
        <f>'j. Cost Share'!H33</f>
        <v>0</v>
      </c>
      <c r="H11" s="234"/>
      <c r="I11" s="231">
        <f>ROUND(SUM(D11:G11),0)</f>
        <v>0</v>
      </c>
    </row>
    <row r="12" spans="1:9" ht="14" x14ac:dyDescent="0.25">
      <c r="A12" s="257" t="s">
        <v>25</v>
      </c>
      <c r="B12" s="228" t="s">
        <v>228</v>
      </c>
      <c r="C12" s="232"/>
      <c r="D12" s="233"/>
      <c r="E12" s="233"/>
      <c r="F12" s="255">
        <f>'Instructions and Summary'!F34-G12</f>
        <v>0</v>
      </c>
      <c r="G12" s="255">
        <f>'j. Cost Share'!I33</f>
        <v>0</v>
      </c>
      <c r="H12" s="234"/>
      <c r="I12" s="231">
        <f>ROUND(SUM(D12:G12),0)</f>
        <v>0</v>
      </c>
    </row>
    <row r="13" spans="1:9" ht="14" x14ac:dyDescent="0.25">
      <c r="A13" s="258" t="s">
        <v>27</v>
      </c>
      <c r="B13" s="259" t="s">
        <v>149</v>
      </c>
      <c r="C13" s="235"/>
      <c r="D13" s="236"/>
      <c r="E13" s="236"/>
      <c r="F13" s="236">
        <f>ROUND(SUM(F8:F12),0)</f>
        <v>0</v>
      </c>
      <c r="G13" s="236">
        <f>ROUND(SUM(G8:G12),0)</f>
        <v>0</v>
      </c>
      <c r="H13" s="237"/>
      <c r="I13" s="231">
        <f>ROUND(SUM(I8:I12),0)</f>
        <v>0</v>
      </c>
    </row>
    <row r="14" spans="1:9" ht="14" x14ac:dyDescent="0.25">
      <c r="A14" s="894" t="s">
        <v>26</v>
      </c>
      <c r="B14" s="894"/>
      <c r="C14" s="895"/>
      <c r="D14" s="895"/>
      <c r="E14" s="895"/>
      <c r="F14" s="895"/>
      <c r="G14" s="895"/>
      <c r="H14" s="895"/>
      <c r="I14" s="895"/>
    </row>
    <row r="15" spans="1:9" ht="14" x14ac:dyDescent="0.25">
      <c r="A15" s="884" t="s">
        <v>27</v>
      </c>
      <c r="B15" s="886" t="s">
        <v>28</v>
      </c>
      <c r="C15" s="887"/>
      <c r="D15" s="890" t="s">
        <v>29</v>
      </c>
      <c r="E15" s="891"/>
      <c r="F15" s="891"/>
      <c r="G15" s="891"/>
      <c r="H15" s="260"/>
      <c r="I15" s="892" t="s">
        <v>30</v>
      </c>
    </row>
    <row r="16" spans="1:9" ht="14" x14ac:dyDescent="0.25">
      <c r="A16" s="885"/>
      <c r="B16" s="888"/>
      <c r="C16" s="889"/>
      <c r="D16" s="228" t="s">
        <v>97</v>
      </c>
      <c r="E16" s="228" t="s">
        <v>100</v>
      </c>
      <c r="F16" s="228" t="s">
        <v>98</v>
      </c>
      <c r="G16" s="228" t="s">
        <v>227</v>
      </c>
      <c r="H16" s="228" t="s">
        <v>228</v>
      </c>
      <c r="I16" s="893"/>
    </row>
    <row r="17" spans="1:9" ht="14" x14ac:dyDescent="0.25">
      <c r="A17" s="261"/>
      <c r="B17" s="878" t="s">
        <v>32</v>
      </c>
      <c r="C17" s="878"/>
      <c r="D17" s="262">
        <f>'a. Personnel'!E34</f>
        <v>0</v>
      </c>
      <c r="E17" s="262">
        <f>'a. Personnel'!H34</f>
        <v>0</v>
      </c>
      <c r="F17" s="262">
        <f>'a. Personnel'!K34</f>
        <v>0</v>
      </c>
      <c r="G17" s="262">
        <f>'a. Personnel'!N34</f>
        <v>0</v>
      </c>
      <c r="H17" s="262">
        <f>'a. Personnel'!Q34</f>
        <v>0</v>
      </c>
      <c r="I17" s="231">
        <f t="shared" ref="I17:I26" si="0">ROUND(SUM(D17:H17),0)</f>
        <v>0</v>
      </c>
    </row>
    <row r="18" spans="1:9" ht="14" x14ac:dyDescent="0.25">
      <c r="A18" s="263"/>
      <c r="B18" s="876" t="s">
        <v>33</v>
      </c>
      <c r="C18" s="876"/>
      <c r="D18" s="255">
        <f>'b. Fringe'!D34</f>
        <v>0</v>
      </c>
      <c r="E18" s="255">
        <f>'b. Fringe'!G34</f>
        <v>0</v>
      </c>
      <c r="F18" s="255">
        <f>'b. Fringe'!J34</f>
        <v>0</v>
      </c>
      <c r="G18" s="255">
        <f>'b. Fringe'!M34</f>
        <v>0</v>
      </c>
      <c r="H18" s="255">
        <f>'b. Fringe'!P34</f>
        <v>0</v>
      </c>
      <c r="I18" s="231">
        <f t="shared" si="0"/>
        <v>0</v>
      </c>
    </row>
    <row r="19" spans="1:9" ht="14" x14ac:dyDescent="0.25">
      <c r="A19" s="261"/>
      <c r="B19" s="878" t="s">
        <v>34</v>
      </c>
      <c r="C19" s="878"/>
      <c r="D19" s="255">
        <f>'c. Travel'!K14</f>
        <v>0</v>
      </c>
      <c r="E19" s="255">
        <f>'c. Travel'!K22</f>
        <v>0</v>
      </c>
      <c r="F19" s="255">
        <f>'c. Travel'!K30</f>
        <v>0</v>
      </c>
      <c r="G19" s="255">
        <f>'c. Travel'!K38</f>
        <v>0</v>
      </c>
      <c r="H19" s="255">
        <f>'c. Travel'!K46</f>
        <v>0</v>
      </c>
      <c r="I19" s="231">
        <f t="shared" si="0"/>
        <v>0</v>
      </c>
    </row>
    <row r="20" spans="1:9" ht="14" x14ac:dyDescent="0.25">
      <c r="A20" s="263"/>
      <c r="B20" s="876" t="s">
        <v>35</v>
      </c>
      <c r="C20" s="876"/>
      <c r="D20" s="255">
        <f>'d. Equipment'!E14</f>
        <v>0</v>
      </c>
      <c r="E20" s="255">
        <f>'d. Equipment'!E22</f>
        <v>0</v>
      </c>
      <c r="F20" s="255">
        <f>'d. Equipment'!E30</f>
        <v>0</v>
      </c>
      <c r="G20" s="255">
        <f>'d. Equipment'!E38</f>
        <v>0</v>
      </c>
      <c r="H20" s="255">
        <f>'d. Equipment'!E46</f>
        <v>0</v>
      </c>
      <c r="I20" s="231">
        <f t="shared" si="0"/>
        <v>0</v>
      </c>
    </row>
    <row r="21" spans="1:9" ht="14" x14ac:dyDescent="0.25">
      <c r="A21" s="261"/>
      <c r="B21" s="878" t="s">
        <v>36</v>
      </c>
      <c r="C21" s="878"/>
      <c r="D21" s="255">
        <f>'e. Supplies'!E16</f>
        <v>0</v>
      </c>
      <c r="E21" s="255">
        <f>'e. Supplies'!E26</f>
        <v>0</v>
      </c>
      <c r="F21" s="255">
        <f>'e. Supplies'!E36</f>
        <v>0</v>
      </c>
      <c r="G21" s="255">
        <f>'e. Supplies'!E46</f>
        <v>0</v>
      </c>
      <c r="H21" s="255">
        <f>'e. Supplies'!E56</f>
        <v>0</v>
      </c>
      <c r="I21" s="231">
        <f t="shared" si="0"/>
        <v>0</v>
      </c>
    </row>
    <row r="22" spans="1:9" ht="14" x14ac:dyDescent="0.25">
      <c r="A22" s="263"/>
      <c r="B22" s="876" t="s">
        <v>37</v>
      </c>
      <c r="C22" s="876"/>
      <c r="D22" s="262">
        <f>'f. Contractual'!D37</f>
        <v>0</v>
      </c>
      <c r="E22" s="262">
        <f>'f. Contractual'!E37</f>
        <v>0</v>
      </c>
      <c r="F22" s="262">
        <f>'f. Contractual'!F37</f>
        <v>0</v>
      </c>
      <c r="G22" s="262">
        <f>'f. Contractual'!G37</f>
        <v>0</v>
      </c>
      <c r="H22" s="262">
        <f>'f. Contractual'!H37</f>
        <v>0</v>
      </c>
      <c r="I22" s="231">
        <f t="shared" si="0"/>
        <v>0</v>
      </c>
    </row>
    <row r="23" spans="1:9" ht="14" x14ac:dyDescent="0.25">
      <c r="A23" s="261"/>
      <c r="B23" s="878" t="s">
        <v>38</v>
      </c>
      <c r="C23" s="878"/>
      <c r="D23" s="262">
        <f>'g. Construction'!C15</f>
        <v>0</v>
      </c>
      <c r="E23" s="262">
        <f>'g. Construction'!C22</f>
        <v>0</v>
      </c>
      <c r="F23" s="262">
        <f>'g. Construction'!C29</f>
        <v>0</v>
      </c>
      <c r="G23" s="262">
        <f>'g. Construction'!C36</f>
        <v>0</v>
      </c>
      <c r="H23" s="262">
        <f>'g. Construction'!C43</f>
        <v>0</v>
      </c>
      <c r="I23" s="231">
        <f t="shared" si="0"/>
        <v>0</v>
      </c>
    </row>
    <row r="24" spans="1:9" ht="14" x14ac:dyDescent="0.25">
      <c r="A24" s="263"/>
      <c r="B24" s="876" t="s">
        <v>39</v>
      </c>
      <c r="C24" s="876"/>
      <c r="D24" s="255">
        <f>'h. Other'!C14</f>
        <v>0</v>
      </c>
      <c r="E24" s="255">
        <f>'h. Other'!C22</f>
        <v>0</v>
      </c>
      <c r="F24" s="255">
        <f>'h. Other'!C30</f>
        <v>0</v>
      </c>
      <c r="G24" s="255">
        <f>'h. Other'!C38</f>
        <v>0</v>
      </c>
      <c r="H24" s="255">
        <f>'h. Other'!C46</f>
        <v>0</v>
      </c>
      <c r="I24" s="231">
        <f t="shared" si="0"/>
        <v>0</v>
      </c>
    </row>
    <row r="25" spans="1:9" ht="14" x14ac:dyDescent="0.25">
      <c r="A25" s="261"/>
      <c r="B25" s="876" t="s">
        <v>40</v>
      </c>
      <c r="C25" s="877"/>
      <c r="D25" s="239">
        <f>SUM(D17:D24)</f>
        <v>0</v>
      </c>
      <c r="E25" s="239">
        <f>SUM(E17:E24)</f>
        <v>0</v>
      </c>
      <c r="F25" s="239">
        <f>SUM(F17:F24)</f>
        <v>0</v>
      </c>
      <c r="G25" s="239">
        <f>SUM(G17:G24)</f>
        <v>0</v>
      </c>
      <c r="H25" s="239">
        <f>SUM(H17:H24)</f>
        <v>0</v>
      </c>
      <c r="I25" s="231">
        <f t="shared" si="0"/>
        <v>0</v>
      </c>
    </row>
    <row r="26" spans="1:9" ht="14" x14ac:dyDescent="0.25">
      <c r="A26" s="263"/>
      <c r="B26" s="876" t="s">
        <v>41</v>
      </c>
      <c r="C26" s="876"/>
      <c r="D26" s="255">
        <f>'i. Indirect'!B16</f>
        <v>0</v>
      </c>
      <c r="E26" s="255">
        <f>'i. Indirect'!C16</f>
        <v>0</v>
      </c>
      <c r="F26" s="255">
        <f>'i. Indirect'!D16</f>
        <v>0</v>
      </c>
      <c r="G26" s="255">
        <f>'i. Indirect'!E16</f>
        <v>0</v>
      </c>
      <c r="H26" s="255">
        <f>'i. Indirect'!F16</f>
        <v>0</v>
      </c>
      <c r="I26" s="231">
        <f t="shared" si="0"/>
        <v>0</v>
      </c>
    </row>
    <row r="27" spans="1:9" ht="14" x14ac:dyDescent="0.25">
      <c r="A27" s="261"/>
      <c r="B27" s="878" t="s">
        <v>245</v>
      </c>
      <c r="C27" s="878"/>
      <c r="D27" s="239">
        <f t="shared" ref="D27:I27" si="1">ROUND(SUM(D25:D26),0)</f>
        <v>0</v>
      </c>
      <c r="E27" s="239">
        <f t="shared" si="1"/>
        <v>0</v>
      </c>
      <c r="F27" s="239">
        <f t="shared" si="1"/>
        <v>0</v>
      </c>
      <c r="G27" s="239">
        <f t="shared" si="1"/>
        <v>0</v>
      </c>
      <c r="H27" s="239">
        <f t="shared" si="1"/>
        <v>0</v>
      </c>
      <c r="I27" s="231">
        <f t="shared" si="1"/>
        <v>0</v>
      </c>
    </row>
    <row r="28" spans="1:9" ht="14" x14ac:dyDescent="0.25">
      <c r="A28" s="879"/>
      <c r="B28" s="879"/>
      <c r="C28" s="879"/>
      <c r="D28" s="879"/>
      <c r="E28" s="879"/>
      <c r="F28" s="879"/>
      <c r="G28" s="879"/>
      <c r="H28" s="879"/>
      <c r="I28" s="879"/>
    </row>
    <row r="29" spans="1:9" ht="14" x14ac:dyDescent="0.25">
      <c r="A29" s="264" t="s">
        <v>43</v>
      </c>
      <c r="B29" s="876" t="s">
        <v>44</v>
      </c>
      <c r="C29" s="876"/>
      <c r="D29" s="234"/>
      <c r="E29" s="234"/>
      <c r="F29" s="234"/>
      <c r="G29" s="234"/>
      <c r="H29" s="234"/>
      <c r="I29" s="231">
        <f>ROUND(SUM(D29:G29),0)</f>
        <v>0</v>
      </c>
    </row>
    <row r="30" spans="1:9" ht="14" x14ac:dyDescent="0.25">
      <c r="A30" s="240"/>
      <c r="B30" s="238"/>
      <c r="C30" s="238"/>
      <c r="D30" s="241"/>
      <c r="E30" s="241"/>
      <c r="F30" s="241"/>
      <c r="G30" s="241"/>
      <c r="H30" s="241"/>
      <c r="I30" s="241"/>
    </row>
    <row r="31" spans="1:9" x14ac:dyDescent="0.25">
      <c r="A31" s="242"/>
      <c r="B31" s="242"/>
      <c r="C31" s="242"/>
      <c r="D31" s="242"/>
      <c r="E31" s="242"/>
      <c r="F31" s="242"/>
      <c r="G31" s="242"/>
      <c r="H31" s="242"/>
      <c r="I31" s="243" t="s">
        <v>244</v>
      </c>
    </row>
    <row r="32" spans="1:9" x14ac:dyDescent="0.25">
      <c r="A32" s="880" t="s">
        <v>46</v>
      </c>
      <c r="B32" s="880"/>
      <c r="C32" s="873"/>
      <c r="D32" s="881"/>
      <c r="E32" s="881"/>
      <c r="F32" s="881"/>
      <c r="G32" s="882" t="s">
        <v>47</v>
      </c>
      <c r="H32" s="882"/>
      <c r="I32" s="883"/>
    </row>
    <row r="33" spans="1:9" x14ac:dyDescent="0.25">
      <c r="A33" s="873" t="s">
        <v>48</v>
      </c>
      <c r="B33" s="874"/>
      <c r="C33" s="874"/>
      <c r="D33" s="874"/>
      <c r="E33" s="874"/>
      <c r="F33" s="874"/>
      <c r="G33" s="874"/>
      <c r="H33" s="874"/>
      <c r="I33" s="875"/>
    </row>
  </sheetData>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59999389629810485"/>
    <pageSetUpPr fitToPage="1"/>
  </sheetPr>
  <dimension ref="A1:I33"/>
  <sheetViews>
    <sheetView tabSelected="1" workbookViewId="0">
      <selection activeCell="C1" sqref="C1:D1"/>
    </sheetView>
  </sheetViews>
  <sheetFormatPr defaultRowHeight="12.5" x14ac:dyDescent="0.25"/>
  <cols>
    <col min="1" max="1" width="2.453125" customWidth="1"/>
    <col min="2" max="2" width="33.54296875" bestFit="1" customWidth="1"/>
    <col min="3" max="3" width="17.26953125" customWidth="1"/>
    <col min="4" max="4" width="17.81640625" customWidth="1"/>
    <col min="5" max="5" width="16.1796875" customWidth="1"/>
    <col min="6" max="6" width="17.1796875" customWidth="1"/>
    <col min="7" max="8" width="21" customWidth="1"/>
    <col min="9" max="9" width="19.1796875" customWidth="1"/>
    <col min="258" max="258" width="2.453125" customWidth="1"/>
    <col min="259" max="259" width="17.81640625" customWidth="1"/>
    <col min="260" max="260" width="17.26953125" customWidth="1"/>
    <col min="261" max="261" width="17.81640625" customWidth="1"/>
    <col min="262" max="262" width="16.1796875" customWidth="1"/>
    <col min="263" max="263" width="17.1796875" customWidth="1"/>
    <col min="264" max="264" width="21" customWidth="1"/>
    <col min="265" max="265" width="19.1796875" customWidth="1"/>
    <col min="514" max="514" width="2.453125" customWidth="1"/>
    <col min="515" max="515" width="17.81640625" customWidth="1"/>
    <col min="516" max="516" width="17.26953125" customWidth="1"/>
    <col min="517" max="517" width="17.81640625" customWidth="1"/>
    <col min="518" max="518" width="16.1796875" customWidth="1"/>
    <col min="519" max="519" width="17.1796875" customWidth="1"/>
    <col min="520" max="520" width="21" customWidth="1"/>
    <col min="521" max="521" width="19.1796875" customWidth="1"/>
    <col min="770" max="770" width="2.453125" customWidth="1"/>
    <col min="771" max="771" width="17.81640625" customWidth="1"/>
    <col min="772" max="772" width="17.26953125" customWidth="1"/>
    <col min="773" max="773" width="17.81640625" customWidth="1"/>
    <col min="774" max="774" width="16.1796875" customWidth="1"/>
    <col min="775" max="775" width="17.1796875" customWidth="1"/>
    <col min="776" max="776" width="21" customWidth="1"/>
    <col min="777" max="777" width="19.1796875" customWidth="1"/>
    <col min="1026" max="1026" width="2.453125" customWidth="1"/>
    <col min="1027" max="1027" width="17.81640625" customWidth="1"/>
    <col min="1028" max="1028" width="17.26953125" customWidth="1"/>
    <col min="1029" max="1029" width="17.81640625" customWidth="1"/>
    <col min="1030" max="1030" width="16.1796875" customWidth="1"/>
    <col min="1031" max="1031" width="17.1796875" customWidth="1"/>
    <col min="1032" max="1032" width="21" customWidth="1"/>
    <col min="1033" max="1033" width="19.1796875" customWidth="1"/>
    <col min="1282" max="1282" width="2.453125" customWidth="1"/>
    <col min="1283" max="1283" width="17.81640625" customWidth="1"/>
    <col min="1284" max="1284" width="17.26953125" customWidth="1"/>
    <col min="1285" max="1285" width="17.81640625" customWidth="1"/>
    <col min="1286" max="1286" width="16.1796875" customWidth="1"/>
    <col min="1287" max="1287" width="17.1796875" customWidth="1"/>
    <col min="1288" max="1288" width="21" customWidth="1"/>
    <col min="1289" max="1289" width="19.1796875" customWidth="1"/>
    <col min="1538" max="1538" width="2.453125" customWidth="1"/>
    <col min="1539" max="1539" width="17.81640625" customWidth="1"/>
    <col min="1540" max="1540" width="17.26953125" customWidth="1"/>
    <col min="1541" max="1541" width="17.81640625" customWidth="1"/>
    <col min="1542" max="1542" width="16.1796875" customWidth="1"/>
    <col min="1543" max="1543" width="17.1796875" customWidth="1"/>
    <col min="1544" max="1544" width="21" customWidth="1"/>
    <col min="1545" max="1545" width="19.1796875" customWidth="1"/>
    <col min="1794" max="1794" width="2.453125" customWidth="1"/>
    <col min="1795" max="1795" width="17.81640625" customWidth="1"/>
    <col min="1796" max="1796" width="17.26953125" customWidth="1"/>
    <col min="1797" max="1797" width="17.81640625" customWidth="1"/>
    <col min="1798" max="1798" width="16.1796875" customWidth="1"/>
    <col min="1799" max="1799" width="17.1796875" customWidth="1"/>
    <col min="1800" max="1800" width="21" customWidth="1"/>
    <col min="1801" max="1801" width="19.1796875" customWidth="1"/>
    <col min="2050" max="2050" width="2.453125" customWidth="1"/>
    <col min="2051" max="2051" width="17.81640625" customWidth="1"/>
    <col min="2052" max="2052" width="17.26953125" customWidth="1"/>
    <col min="2053" max="2053" width="17.81640625" customWidth="1"/>
    <col min="2054" max="2054" width="16.1796875" customWidth="1"/>
    <col min="2055" max="2055" width="17.1796875" customWidth="1"/>
    <col min="2056" max="2056" width="21" customWidth="1"/>
    <col min="2057" max="2057" width="19.1796875" customWidth="1"/>
    <col min="2306" max="2306" width="2.453125" customWidth="1"/>
    <col min="2307" max="2307" width="17.81640625" customWidth="1"/>
    <col min="2308" max="2308" width="17.26953125" customWidth="1"/>
    <col min="2309" max="2309" width="17.81640625" customWidth="1"/>
    <col min="2310" max="2310" width="16.1796875" customWidth="1"/>
    <col min="2311" max="2311" width="17.1796875" customWidth="1"/>
    <col min="2312" max="2312" width="21" customWidth="1"/>
    <col min="2313" max="2313" width="19.1796875" customWidth="1"/>
    <col min="2562" max="2562" width="2.453125" customWidth="1"/>
    <col min="2563" max="2563" width="17.81640625" customWidth="1"/>
    <col min="2564" max="2564" width="17.26953125" customWidth="1"/>
    <col min="2565" max="2565" width="17.81640625" customWidth="1"/>
    <col min="2566" max="2566" width="16.1796875" customWidth="1"/>
    <col min="2567" max="2567" width="17.1796875" customWidth="1"/>
    <col min="2568" max="2568" width="21" customWidth="1"/>
    <col min="2569" max="2569" width="19.1796875" customWidth="1"/>
    <col min="2818" max="2818" width="2.453125" customWidth="1"/>
    <col min="2819" max="2819" width="17.81640625" customWidth="1"/>
    <col min="2820" max="2820" width="17.26953125" customWidth="1"/>
    <col min="2821" max="2821" width="17.81640625" customWidth="1"/>
    <col min="2822" max="2822" width="16.1796875" customWidth="1"/>
    <col min="2823" max="2823" width="17.1796875" customWidth="1"/>
    <col min="2824" max="2824" width="21" customWidth="1"/>
    <col min="2825" max="2825" width="19.1796875" customWidth="1"/>
    <col min="3074" max="3074" width="2.453125" customWidth="1"/>
    <col min="3075" max="3075" width="17.81640625" customWidth="1"/>
    <col min="3076" max="3076" width="17.26953125" customWidth="1"/>
    <col min="3077" max="3077" width="17.81640625" customWidth="1"/>
    <col min="3078" max="3078" width="16.1796875" customWidth="1"/>
    <col min="3079" max="3079" width="17.1796875" customWidth="1"/>
    <col min="3080" max="3080" width="21" customWidth="1"/>
    <col min="3081" max="3081" width="19.1796875" customWidth="1"/>
    <col min="3330" max="3330" width="2.453125" customWidth="1"/>
    <col min="3331" max="3331" width="17.81640625" customWidth="1"/>
    <col min="3332" max="3332" width="17.26953125" customWidth="1"/>
    <col min="3333" max="3333" width="17.81640625" customWidth="1"/>
    <col min="3334" max="3334" width="16.1796875" customWidth="1"/>
    <col min="3335" max="3335" width="17.1796875" customWidth="1"/>
    <col min="3336" max="3336" width="21" customWidth="1"/>
    <col min="3337" max="3337" width="19.1796875" customWidth="1"/>
    <col min="3586" max="3586" width="2.453125" customWidth="1"/>
    <col min="3587" max="3587" width="17.81640625" customWidth="1"/>
    <col min="3588" max="3588" width="17.26953125" customWidth="1"/>
    <col min="3589" max="3589" width="17.81640625" customWidth="1"/>
    <col min="3590" max="3590" width="16.1796875" customWidth="1"/>
    <col min="3591" max="3591" width="17.1796875" customWidth="1"/>
    <col min="3592" max="3592" width="21" customWidth="1"/>
    <col min="3593" max="3593" width="19.1796875" customWidth="1"/>
    <col min="3842" max="3842" width="2.453125" customWidth="1"/>
    <col min="3843" max="3843" width="17.81640625" customWidth="1"/>
    <col min="3844" max="3844" width="17.26953125" customWidth="1"/>
    <col min="3845" max="3845" width="17.81640625" customWidth="1"/>
    <col min="3846" max="3846" width="16.1796875" customWidth="1"/>
    <col min="3847" max="3847" width="17.1796875" customWidth="1"/>
    <col min="3848" max="3848" width="21" customWidth="1"/>
    <col min="3849" max="3849" width="19.1796875" customWidth="1"/>
    <col min="4098" max="4098" width="2.453125" customWidth="1"/>
    <col min="4099" max="4099" width="17.81640625" customWidth="1"/>
    <col min="4100" max="4100" width="17.26953125" customWidth="1"/>
    <col min="4101" max="4101" width="17.81640625" customWidth="1"/>
    <col min="4102" max="4102" width="16.1796875" customWidth="1"/>
    <col min="4103" max="4103" width="17.1796875" customWidth="1"/>
    <col min="4104" max="4104" width="21" customWidth="1"/>
    <col min="4105" max="4105" width="19.1796875" customWidth="1"/>
    <col min="4354" max="4354" width="2.453125" customWidth="1"/>
    <col min="4355" max="4355" width="17.81640625" customWidth="1"/>
    <col min="4356" max="4356" width="17.26953125" customWidth="1"/>
    <col min="4357" max="4357" width="17.81640625" customWidth="1"/>
    <col min="4358" max="4358" width="16.1796875" customWidth="1"/>
    <col min="4359" max="4359" width="17.1796875" customWidth="1"/>
    <col min="4360" max="4360" width="21" customWidth="1"/>
    <col min="4361" max="4361" width="19.1796875" customWidth="1"/>
    <col min="4610" max="4610" width="2.453125" customWidth="1"/>
    <col min="4611" max="4611" width="17.81640625" customWidth="1"/>
    <col min="4612" max="4612" width="17.26953125" customWidth="1"/>
    <col min="4613" max="4613" width="17.81640625" customWidth="1"/>
    <col min="4614" max="4614" width="16.1796875" customWidth="1"/>
    <col min="4615" max="4615" width="17.1796875" customWidth="1"/>
    <col min="4616" max="4616" width="21" customWidth="1"/>
    <col min="4617" max="4617" width="19.1796875" customWidth="1"/>
    <col min="4866" max="4866" width="2.453125" customWidth="1"/>
    <col min="4867" max="4867" width="17.81640625" customWidth="1"/>
    <col min="4868" max="4868" width="17.26953125" customWidth="1"/>
    <col min="4869" max="4869" width="17.81640625" customWidth="1"/>
    <col min="4870" max="4870" width="16.1796875" customWidth="1"/>
    <col min="4871" max="4871" width="17.1796875" customWidth="1"/>
    <col min="4872" max="4872" width="21" customWidth="1"/>
    <col min="4873" max="4873" width="19.1796875" customWidth="1"/>
    <col min="5122" max="5122" width="2.453125" customWidth="1"/>
    <col min="5123" max="5123" width="17.81640625" customWidth="1"/>
    <col min="5124" max="5124" width="17.26953125" customWidth="1"/>
    <col min="5125" max="5125" width="17.81640625" customWidth="1"/>
    <col min="5126" max="5126" width="16.1796875" customWidth="1"/>
    <col min="5127" max="5127" width="17.1796875" customWidth="1"/>
    <col min="5128" max="5128" width="21" customWidth="1"/>
    <col min="5129" max="5129" width="19.1796875" customWidth="1"/>
    <col min="5378" max="5378" width="2.453125" customWidth="1"/>
    <col min="5379" max="5379" width="17.81640625" customWidth="1"/>
    <col min="5380" max="5380" width="17.26953125" customWidth="1"/>
    <col min="5381" max="5381" width="17.81640625" customWidth="1"/>
    <col min="5382" max="5382" width="16.1796875" customWidth="1"/>
    <col min="5383" max="5383" width="17.1796875" customWidth="1"/>
    <col min="5384" max="5384" width="21" customWidth="1"/>
    <col min="5385" max="5385" width="19.1796875" customWidth="1"/>
    <col min="5634" max="5634" width="2.453125" customWidth="1"/>
    <col min="5635" max="5635" width="17.81640625" customWidth="1"/>
    <col min="5636" max="5636" width="17.26953125" customWidth="1"/>
    <col min="5637" max="5637" width="17.81640625" customWidth="1"/>
    <col min="5638" max="5638" width="16.1796875" customWidth="1"/>
    <col min="5639" max="5639" width="17.1796875" customWidth="1"/>
    <col min="5640" max="5640" width="21" customWidth="1"/>
    <col min="5641" max="5641" width="19.1796875" customWidth="1"/>
    <col min="5890" max="5890" width="2.453125" customWidth="1"/>
    <col min="5891" max="5891" width="17.81640625" customWidth="1"/>
    <col min="5892" max="5892" width="17.26953125" customWidth="1"/>
    <col min="5893" max="5893" width="17.81640625" customWidth="1"/>
    <col min="5894" max="5894" width="16.1796875" customWidth="1"/>
    <col min="5895" max="5895" width="17.1796875" customWidth="1"/>
    <col min="5896" max="5896" width="21" customWidth="1"/>
    <col min="5897" max="5897" width="19.1796875" customWidth="1"/>
    <col min="6146" max="6146" width="2.453125" customWidth="1"/>
    <col min="6147" max="6147" width="17.81640625" customWidth="1"/>
    <col min="6148" max="6148" width="17.26953125" customWidth="1"/>
    <col min="6149" max="6149" width="17.81640625" customWidth="1"/>
    <col min="6150" max="6150" width="16.1796875" customWidth="1"/>
    <col min="6151" max="6151" width="17.1796875" customWidth="1"/>
    <col min="6152" max="6152" width="21" customWidth="1"/>
    <col min="6153" max="6153" width="19.1796875" customWidth="1"/>
    <col min="6402" max="6402" width="2.453125" customWidth="1"/>
    <col min="6403" max="6403" width="17.81640625" customWidth="1"/>
    <col min="6404" max="6404" width="17.26953125" customWidth="1"/>
    <col min="6405" max="6405" width="17.81640625" customWidth="1"/>
    <col min="6406" max="6406" width="16.1796875" customWidth="1"/>
    <col min="6407" max="6407" width="17.1796875" customWidth="1"/>
    <col min="6408" max="6408" width="21" customWidth="1"/>
    <col min="6409" max="6409" width="19.1796875" customWidth="1"/>
    <col min="6658" max="6658" width="2.453125" customWidth="1"/>
    <col min="6659" max="6659" width="17.81640625" customWidth="1"/>
    <col min="6660" max="6660" width="17.26953125" customWidth="1"/>
    <col min="6661" max="6661" width="17.81640625" customWidth="1"/>
    <col min="6662" max="6662" width="16.1796875" customWidth="1"/>
    <col min="6663" max="6663" width="17.1796875" customWidth="1"/>
    <col min="6664" max="6664" width="21" customWidth="1"/>
    <col min="6665" max="6665" width="19.1796875" customWidth="1"/>
    <col min="6914" max="6914" width="2.453125" customWidth="1"/>
    <col min="6915" max="6915" width="17.81640625" customWidth="1"/>
    <col min="6916" max="6916" width="17.26953125" customWidth="1"/>
    <col min="6917" max="6917" width="17.81640625" customWidth="1"/>
    <col min="6918" max="6918" width="16.1796875" customWidth="1"/>
    <col min="6919" max="6919" width="17.1796875" customWidth="1"/>
    <col min="6920" max="6920" width="21" customWidth="1"/>
    <col min="6921" max="6921" width="19.1796875" customWidth="1"/>
    <col min="7170" max="7170" width="2.453125" customWidth="1"/>
    <col min="7171" max="7171" width="17.81640625" customWidth="1"/>
    <col min="7172" max="7172" width="17.26953125" customWidth="1"/>
    <col min="7173" max="7173" width="17.81640625" customWidth="1"/>
    <col min="7174" max="7174" width="16.1796875" customWidth="1"/>
    <col min="7175" max="7175" width="17.1796875" customWidth="1"/>
    <col min="7176" max="7176" width="21" customWidth="1"/>
    <col min="7177" max="7177" width="19.1796875" customWidth="1"/>
    <col min="7426" max="7426" width="2.453125" customWidth="1"/>
    <col min="7427" max="7427" width="17.81640625" customWidth="1"/>
    <col min="7428" max="7428" width="17.26953125" customWidth="1"/>
    <col min="7429" max="7429" width="17.81640625" customWidth="1"/>
    <col min="7430" max="7430" width="16.1796875" customWidth="1"/>
    <col min="7431" max="7431" width="17.1796875" customWidth="1"/>
    <col min="7432" max="7432" width="21" customWidth="1"/>
    <col min="7433" max="7433" width="19.1796875" customWidth="1"/>
    <col min="7682" max="7682" width="2.453125" customWidth="1"/>
    <col min="7683" max="7683" width="17.81640625" customWidth="1"/>
    <col min="7684" max="7684" width="17.26953125" customWidth="1"/>
    <col min="7685" max="7685" width="17.81640625" customWidth="1"/>
    <col min="7686" max="7686" width="16.1796875" customWidth="1"/>
    <col min="7687" max="7687" width="17.1796875" customWidth="1"/>
    <col min="7688" max="7688" width="21" customWidth="1"/>
    <col min="7689" max="7689" width="19.1796875" customWidth="1"/>
    <col min="7938" max="7938" width="2.453125" customWidth="1"/>
    <col min="7939" max="7939" width="17.81640625" customWidth="1"/>
    <col min="7940" max="7940" width="17.26953125" customWidth="1"/>
    <col min="7941" max="7941" width="17.81640625" customWidth="1"/>
    <col min="7942" max="7942" width="16.1796875" customWidth="1"/>
    <col min="7943" max="7943" width="17.1796875" customWidth="1"/>
    <col min="7944" max="7944" width="21" customWidth="1"/>
    <col min="7945" max="7945" width="19.1796875" customWidth="1"/>
    <col min="8194" max="8194" width="2.453125" customWidth="1"/>
    <col min="8195" max="8195" width="17.81640625" customWidth="1"/>
    <col min="8196" max="8196" width="17.26953125" customWidth="1"/>
    <col min="8197" max="8197" width="17.81640625" customWidth="1"/>
    <col min="8198" max="8198" width="16.1796875" customWidth="1"/>
    <col min="8199" max="8199" width="17.1796875" customWidth="1"/>
    <col min="8200" max="8200" width="21" customWidth="1"/>
    <col min="8201" max="8201" width="19.1796875" customWidth="1"/>
    <col min="8450" max="8450" width="2.453125" customWidth="1"/>
    <col min="8451" max="8451" width="17.81640625" customWidth="1"/>
    <col min="8452" max="8452" width="17.26953125" customWidth="1"/>
    <col min="8453" max="8453" width="17.81640625" customWidth="1"/>
    <col min="8454" max="8454" width="16.1796875" customWidth="1"/>
    <col min="8455" max="8455" width="17.1796875" customWidth="1"/>
    <col min="8456" max="8456" width="21" customWidth="1"/>
    <col min="8457" max="8457" width="19.1796875" customWidth="1"/>
    <col min="8706" max="8706" width="2.453125" customWidth="1"/>
    <col min="8707" max="8707" width="17.81640625" customWidth="1"/>
    <col min="8708" max="8708" width="17.26953125" customWidth="1"/>
    <col min="8709" max="8709" width="17.81640625" customWidth="1"/>
    <col min="8710" max="8710" width="16.1796875" customWidth="1"/>
    <col min="8711" max="8711" width="17.1796875" customWidth="1"/>
    <col min="8712" max="8712" width="21" customWidth="1"/>
    <col min="8713" max="8713" width="19.1796875" customWidth="1"/>
    <col min="8962" max="8962" width="2.453125" customWidth="1"/>
    <col min="8963" max="8963" width="17.81640625" customWidth="1"/>
    <col min="8964" max="8964" width="17.26953125" customWidth="1"/>
    <col min="8965" max="8965" width="17.81640625" customWidth="1"/>
    <col min="8966" max="8966" width="16.1796875" customWidth="1"/>
    <col min="8967" max="8967" width="17.1796875" customWidth="1"/>
    <col min="8968" max="8968" width="21" customWidth="1"/>
    <col min="8969" max="8969" width="19.1796875" customWidth="1"/>
    <col min="9218" max="9218" width="2.453125" customWidth="1"/>
    <col min="9219" max="9219" width="17.81640625" customWidth="1"/>
    <col min="9220" max="9220" width="17.26953125" customWidth="1"/>
    <col min="9221" max="9221" width="17.81640625" customWidth="1"/>
    <col min="9222" max="9222" width="16.1796875" customWidth="1"/>
    <col min="9223" max="9223" width="17.1796875" customWidth="1"/>
    <col min="9224" max="9224" width="21" customWidth="1"/>
    <col min="9225" max="9225" width="19.1796875" customWidth="1"/>
    <col min="9474" max="9474" width="2.453125" customWidth="1"/>
    <col min="9475" max="9475" width="17.81640625" customWidth="1"/>
    <col min="9476" max="9476" width="17.26953125" customWidth="1"/>
    <col min="9477" max="9477" width="17.81640625" customWidth="1"/>
    <col min="9478" max="9478" width="16.1796875" customWidth="1"/>
    <col min="9479" max="9479" width="17.1796875" customWidth="1"/>
    <col min="9480" max="9480" width="21" customWidth="1"/>
    <col min="9481" max="9481" width="19.1796875" customWidth="1"/>
    <col min="9730" max="9730" width="2.453125" customWidth="1"/>
    <col min="9731" max="9731" width="17.81640625" customWidth="1"/>
    <col min="9732" max="9732" width="17.26953125" customWidth="1"/>
    <col min="9733" max="9733" width="17.81640625" customWidth="1"/>
    <col min="9734" max="9734" width="16.1796875" customWidth="1"/>
    <col min="9735" max="9735" width="17.1796875" customWidth="1"/>
    <col min="9736" max="9736" width="21" customWidth="1"/>
    <col min="9737" max="9737" width="19.1796875" customWidth="1"/>
    <col min="9986" max="9986" width="2.453125" customWidth="1"/>
    <col min="9987" max="9987" width="17.81640625" customWidth="1"/>
    <col min="9988" max="9988" width="17.26953125" customWidth="1"/>
    <col min="9989" max="9989" width="17.81640625" customWidth="1"/>
    <col min="9990" max="9990" width="16.1796875" customWidth="1"/>
    <col min="9991" max="9991" width="17.1796875" customWidth="1"/>
    <col min="9992" max="9992" width="21" customWidth="1"/>
    <col min="9993" max="9993" width="19.1796875" customWidth="1"/>
    <col min="10242" max="10242" width="2.453125" customWidth="1"/>
    <col min="10243" max="10243" width="17.81640625" customWidth="1"/>
    <col min="10244" max="10244" width="17.26953125" customWidth="1"/>
    <col min="10245" max="10245" width="17.81640625" customWidth="1"/>
    <col min="10246" max="10246" width="16.1796875" customWidth="1"/>
    <col min="10247" max="10247" width="17.1796875" customWidth="1"/>
    <col min="10248" max="10248" width="21" customWidth="1"/>
    <col min="10249" max="10249" width="19.1796875" customWidth="1"/>
    <col min="10498" max="10498" width="2.453125" customWidth="1"/>
    <col min="10499" max="10499" width="17.81640625" customWidth="1"/>
    <col min="10500" max="10500" width="17.26953125" customWidth="1"/>
    <col min="10501" max="10501" width="17.81640625" customWidth="1"/>
    <col min="10502" max="10502" width="16.1796875" customWidth="1"/>
    <col min="10503" max="10503" width="17.1796875" customWidth="1"/>
    <col min="10504" max="10504" width="21" customWidth="1"/>
    <col min="10505" max="10505" width="19.1796875" customWidth="1"/>
    <col min="10754" max="10754" width="2.453125" customWidth="1"/>
    <col min="10755" max="10755" width="17.81640625" customWidth="1"/>
    <col min="10756" max="10756" width="17.26953125" customWidth="1"/>
    <col min="10757" max="10757" width="17.81640625" customWidth="1"/>
    <col min="10758" max="10758" width="16.1796875" customWidth="1"/>
    <col min="10759" max="10759" width="17.1796875" customWidth="1"/>
    <col min="10760" max="10760" width="21" customWidth="1"/>
    <col min="10761" max="10761" width="19.1796875" customWidth="1"/>
    <col min="11010" max="11010" width="2.453125" customWidth="1"/>
    <col min="11011" max="11011" width="17.81640625" customWidth="1"/>
    <col min="11012" max="11012" width="17.26953125" customWidth="1"/>
    <col min="11013" max="11013" width="17.81640625" customWidth="1"/>
    <col min="11014" max="11014" width="16.1796875" customWidth="1"/>
    <col min="11015" max="11015" width="17.1796875" customWidth="1"/>
    <col min="11016" max="11016" width="21" customWidth="1"/>
    <col min="11017" max="11017" width="19.1796875" customWidth="1"/>
    <col min="11266" max="11266" width="2.453125" customWidth="1"/>
    <col min="11267" max="11267" width="17.81640625" customWidth="1"/>
    <col min="11268" max="11268" width="17.26953125" customWidth="1"/>
    <col min="11269" max="11269" width="17.81640625" customWidth="1"/>
    <col min="11270" max="11270" width="16.1796875" customWidth="1"/>
    <col min="11271" max="11271" width="17.1796875" customWidth="1"/>
    <col min="11272" max="11272" width="21" customWidth="1"/>
    <col min="11273" max="11273" width="19.1796875" customWidth="1"/>
    <col min="11522" max="11522" width="2.453125" customWidth="1"/>
    <col min="11523" max="11523" width="17.81640625" customWidth="1"/>
    <col min="11524" max="11524" width="17.26953125" customWidth="1"/>
    <col min="11525" max="11525" width="17.81640625" customWidth="1"/>
    <col min="11526" max="11526" width="16.1796875" customWidth="1"/>
    <col min="11527" max="11527" width="17.1796875" customWidth="1"/>
    <col min="11528" max="11528" width="21" customWidth="1"/>
    <col min="11529" max="11529" width="19.1796875" customWidth="1"/>
    <col min="11778" max="11778" width="2.453125" customWidth="1"/>
    <col min="11779" max="11779" width="17.81640625" customWidth="1"/>
    <col min="11780" max="11780" width="17.26953125" customWidth="1"/>
    <col min="11781" max="11781" width="17.81640625" customWidth="1"/>
    <col min="11782" max="11782" width="16.1796875" customWidth="1"/>
    <col min="11783" max="11783" width="17.1796875" customWidth="1"/>
    <col min="11784" max="11784" width="21" customWidth="1"/>
    <col min="11785" max="11785" width="19.1796875" customWidth="1"/>
    <col min="12034" max="12034" width="2.453125" customWidth="1"/>
    <col min="12035" max="12035" width="17.81640625" customWidth="1"/>
    <col min="12036" max="12036" width="17.26953125" customWidth="1"/>
    <col min="12037" max="12037" width="17.81640625" customWidth="1"/>
    <col min="12038" max="12038" width="16.1796875" customWidth="1"/>
    <col min="12039" max="12039" width="17.1796875" customWidth="1"/>
    <col min="12040" max="12040" width="21" customWidth="1"/>
    <col min="12041" max="12041" width="19.1796875" customWidth="1"/>
    <col min="12290" max="12290" width="2.453125" customWidth="1"/>
    <col min="12291" max="12291" width="17.81640625" customWidth="1"/>
    <col min="12292" max="12292" width="17.26953125" customWidth="1"/>
    <col min="12293" max="12293" width="17.81640625" customWidth="1"/>
    <col min="12294" max="12294" width="16.1796875" customWidth="1"/>
    <col min="12295" max="12295" width="17.1796875" customWidth="1"/>
    <col min="12296" max="12296" width="21" customWidth="1"/>
    <col min="12297" max="12297" width="19.1796875" customWidth="1"/>
    <col min="12546" max="12546" width="2.453125" customWidth="1"/>
    <col min="12547" max="12547" width="17.81640625" customWidth="1"/>
    <col min="12548" max="12548" width="17.26953125" customWidth="1"/>
    <col min="12549" max="12549" width="17.81640625" customWidth="1"/>
    <col min="12550" max="12550" width="16.1796875" customWidth="1"/>
    <col min="12551" max="12551" width="17.1796875" customWidth="1"/>
    <col min="12552" max="12552" width="21" customWidth="1"/>
    <col min="12553" max="12553" width="19.1796875" customWidth="1"/>
    <col min="12802" max="12802" width="2.453125" customWidth="1"/>
    <col min="12803" max="12803" width="17.81640625" customWidth="1"/>
    <col min="12804" max="12804" width="17.26953125" customWidth="1"/>
    <col min="12805" max="12805" width="17.81640625" customWidth="1"/>
    <col min="12806" max="12806" width="16.1796875" customWidth="1"/>
    <col min="12807" max="12807" width="17.1796875" customWidth="1"/>
    <col min="12808" max="12808" width="21" customWidth="1"/>
    <col min="12809" max="12809" width="19.1796875" customWidth="1"/>
    <col min="13058" max="13058" width="2.453125" customWidth="1"/>
    <col min="13059" max="13059" width="17.81640625" customWidth="1"/>
    <col min="13060" max="13060" width="17.26953125" customWidth="1"/>
    <col min="13061" max="13061" width="17.81640625" customWidth="1"/>
    <col min="13062" max="13062" width="16.1796875" customWidth="1"/>
    <col min="13063" max="13063" width="17.1796875" customWidth="1"/>
    <col min="13064" max="13064" width="21" customWidth="1"/>
    <col min="13065" max="13065" width="19.1796875" customWidth="1"/>
    <col min="13314" max="13314" width="2.453125" customWidth="1"/>
    <col min="13315" max="13315" width="17.81640625" customWidth="1"/>
    <col min="13316" max="13316" width="17.26953125" customWidth="1"/>
    <col min="13317" max="13317" width="17.81640625" customWidth="1"/>
    <col min="13318" max="13318" width="16.1796875" customWidth="1"/>
    <col min="13319" max="13319" width="17.1796875" customWidth="1"/>
    <col min="13320" max="13320" width="21" customWidth="1"/>
    <col min="13321" max="13321" width="19.1796875" customWidth="1"/>
    <col min="13570" max="13570" width="2.453125" customWidth="1"/>
    <col min="13571" max="13571" width="17.81640625" customWidth="1"/>
    <col min="13572" max="13572" width="17.26953125" customWidth="1"/>
    <col min="13573" max="13573" width="17.81640625" customWidth="1"/>
    <col min="13574" max="13574" width="16.1796875" customWidth="1"/>
    <col min="13575" max="13575" width="17.1796875" customWidth="1"/>
    <col min="13576" max="13576" width="21" customWidth="1"/>
    <col min="13577" max="13577" width="19.1796875" customWidth="1"/>
    <col min="13826" max="13826" width="2.453125" customWidth="1"/>
    <col min="13827" max="13827" width="17.81640625" customWidth="1"/>
    <col min="13828" max="13828" width="17.26953125" customWidth="1"/>
    <col min="13829" max="13829" width="17.81640625" customWidth="1"/>
    <col min="13830" max="13830" width="16.1796875" customWidth="1"/>
    <col min="13831" max="13831" width="17.1796875" customWidth="1"/>
    <col min="13832" max="13832" width="21" customWidth="1"/>
    <col min="13833" max="13833" width="19.1796875" customWidth="1"/>
    <col min="14082" max="14082" width="2.453125" customWidth="1"/>
    <col min="14083" max="14083" width="17.81640625" customWidth="1"/>
    <col min="14084" max="14084" width="17.26953125" customWidth="1"/>
    <col min="14085" max="14085" width="17.81640625" customWidth="1"/>
    <col min="14086" max="14086" width="16.1796875" customWidth="1"/>
    <col min="14087" max="14087" width="17.1796875" customWidth="1"/>
    <col min="14088" max="14088" width="21" customWidth="1"/>
    <col min="14089" max="14089" width="19.1796875" customWidth="1"/>
    <col min="14338" max="14338" width="2.453125" customWidth="1"/>
    <col min="14339" max="14339" width="17.81640625" customWidth="1"/>
    <col min="14340" max="14340" width="17.26953125" customWidth="1"/>
    <col min="14341" max="14341" width="17.81640625" customWidth="1"/>
    <col min="14342" max="14342" width="16.1796875" customWidth="1"/>
    <col min="14343" max="14343" width="17.1796875" customWidth="1"/>
    <col min="14344" max="14344" width="21" customWidth="1"/>
    <col min="14345" max="14345" width="19.1796875" customWidth="1"/>
    <col min="14594" max="14594" width="2.453125" customWidth="1"/>
    <col min="14595" max="14595" width="17.81640625" customWidth="1"/>
    <col min="14596" max="14596" width="17.26953125" customWidth="1"/>
    <col min="14597" max="14597" width="17.81640625" customWidth="1"/>
    <col min="14598" max="14598" width="16.1796875" customWidth="1"/>
    <col min="14599" max="14599" width="17.1796875" customWidth="1"/>
    <col min="14600" max="14600" width="21" customWidth="1"/>
    <col min="14601" max="14601" width="19.1796875" customWidth="1"/>
    <col min="14850" max="14850" width="2.453125" customWidth="1"/>
    <col min="14851" max="14851" width="17.81640625" customWidth="1"/>
    <col min="14852" max="14852" width="17.26953125" customWidth="1"/>
    <col min="14853" max="14853" width="17.81640625" customWidth="1"/>
    <col min="14854" max="14854" width="16.1796875" customWidth="1"/>
    <col min="14855" max="14855" width="17.1796875" customWidth="1"/>
    <col min="14856" max="14856" width="21" customWidth="1"/>
    <col min="14857" max="14857" width="19.1796875" customWidth="1"/>
    <col min="15106" max="15106" width="2.453125" customWidth="1"/>
    <col min="15107" max="15107" width="17.81640625" customWidth="1"/>
    <col min="15108" max="15108" width="17.26953125" customWidth="1"/>
    <col min="15109" max="15109" width="17.81640625" customWidth="1"/>
    <col min="15110" max="15110" width="16.1796875" customWidth="1"/>
    <col min="15111" max="15111" width="17.1796875" customWidth="1"/>
    <col min="15112" max="15112" width="21" customWidth="1"/>
    <col min="15113" max="15113" width="19.1796875" customWidth="1"/>
    <col min="15362" max="15362" width="2.453125" customWidth="1"/>
    <col min="15363" max="15363" width="17.81640625" customWidth="1"/>
    <col min="15364" max="15364" width="17.26953125" customWidth="1"/>
    <col min="15365" max="15365" width="17.81640625" customWidth="1"/>
    <col min="15366" max="15366" width="16.1796875" customWidth="1"/>
    <col min="15367" max="15367" width="17.1796875" customWidth="1"/>
    <col min="15368" max="15368" width="21" customWidth="1"/>
    <col min="15369" max="15369" width="19.1796875" customWidth="1"/>
    <col min="15618" max="15618" width="2.453125" customWidth="1"/>
    <col min="15619" max="15619" width="17.81640625" customWidth="1"/>
    <col min="15620" max="15620" width="17.26953125" customWidth="1"/>
    <col min="15621" max="15621" width="17.81640625" customWidth="1"/>
    <col min="15622" max="15622" width="16.1796875" customWidth="1"/>
    <col min="15623" max="15623" width="17.1796875" customWidth="1"/>
    <col min="15624" max="15624" width="21" customWidth="1"/>
    <col min="15625" max="15625" width="19.1796875" customWidth="1"/>
    <col min="15874" max="15874" width="2.453125" customWidth="1"/>
    <col min="15875" max="15875" width="17.81640625" customWidth="1"/>
    <col min="15876" max="15876" width="17.26953125" customWidth="1"/>
    <col min="15877" max="15877" width="17.81640625" customWidth="1"/>
    <col min="15878" max="15878" width="16.1796875" customWidth="1"/>
    <col min="15879" max="15879" width="17.1796875" customWidth="1"/>
    <col min="15880" max="15880" width="21" customWidth="1"/>
    <col min="15881" max="15881" width="19.1796875" customWidth="1"/>
    <col min="16130" max="16130" width="2.453125" customWidth="1"/>
    <col min="16131" max="16131" width="17.81640625" customWidth="1"/>
    <col min="16132" max="16132" width="17.26953125" customWidth="1"/>
    <col min="16133" max="16133" width="17.81640625" customWidth="1"/>
    <col min="16134" max="16134" width="16.1796875" customWidth="1"/>
    <col min="16135" max="16135" width="17.1796875" customWidth="1"/>
    <col min="16136" max="16136" width="21" customWidth="1"/>
    <col min="16137" max="16137" width="19.1796875" customWidth="1"/>
  </cols>
  <sheetData>
    <row r="1" spans="1:9" ht="14" x14ac:dyDescent="0.3">
      <c r="A1" s="896" t="s">
        <v>2</v>
      </c>
      <c r="B1" s="897"/>
      <c r="C1" s="898">
        <f>'Instructions and Summary'!B4</f>
        <v>0</v>
      </c>
      <c r="D1" s="898"/>
      <c r="E1" s="244" t="s">
        <v>142</v>
      </c>
      <c r="F1" s="899">
        <f>'Instructions and Summary'!B3</f>
        <v>0</v>
      </c>
      <c r="G1" s="899"/>
      <c r="H1" s="227"/>
      <c r="I1" s="273"/>
    </row>
    <row r="2" spans="1:9" ht="18" x14ac:dyDescent="0.25">
      <c r="A2" s="900" t="s">
        <v>3</v>
      </c>
      <c r="B2" s="901"/>
      <c r="C2" s="901"/>
      <c r="D2" s="901"/>
      <c r="E2" s="901"/>
      <c r="F2" s="901"/>
      <c r="G2" s="901"/>
      <c r="H2" s="901"/>
      <c r="I2" s="901"/>
    </row>
    <row r="3" spans="1:9" x14ac:dyDescent="0.25">
      <c r="A3" s="902" t="s">
        <v>4</v>
      </c>
      <c r="B3" s="883"/>
      <c r="C3" s="883"/>
      <c r="D3" s="883"/>
      <c r="E3" s="883"/>
      <c r="F3" s="883"/>
      <c r="G3" s="883"/>
      <c r="H3" s="883"/>
      <c r="I3" s="883"/>
    </row>
    <row r="4" spans="1:9" ht="14" x14ac:dyDescent="0.25">
      <c r="A4" s="903" t="s">
        <v>5</v>
      </c>
      <c r="B4" s="903"/>
      <c r="C4" s="879"/>
      <c r="D4" s="879"/>
      <c r="E4" s="879"/>
      <c r="F4" s="895"/>
      <c r="G4" s="895"/>
      <c r="H4" s="895"/>
      <c r="I4" s="895"/>
    </row>
    <row r="5" spans="1:9" ht="14" x14ac:dyDescent="0.25">
      <c r="A5" s="897"/>
      <c r="B5" s="904" t="s">
        <v>6</v>
      </c>
      <c r="C5" s="906" t="s">
        <v>7</v>
      </c>
      <c r="D5" s="908" t="s">
        <v>8</v>
      </c>
      <c r="E5" s="909"/>
      <c r="F5" s="910" t="s">
        <v>9</v>
      </c>
      <c r="G5" s="911"/>
      <c r="H5" s="911"/>
      <c r="I5" s="912"/>
    </row>
    <row r="6" spans="1:9" ht="43.5" customHeight="1" x14ac:dyDescent="0.25">
      <c r="A6" s="897"/>
      <c r="B6" s="905"/>
      <c r="C6" s="907"/>
      <c r="D6" s="246" t="s">
        <v>12</v>
      </c>
      <c r="E6" s="246" t="s">
        <v>11</v>
      </c>
      <c r="F6" s="246" t="s">
        <v>12</v>
      </c>
      <c r="G6" s="246" t="s">
        <v>13</v>
      </c>
      <c r="H6" s="247"/>
      <c r="I6" s="276" t="s">
        <v>136</v>
      </c>
    </row>
    <row r="7" spans="1:9" ht="14" x14ac:dyDescent="0.25">
      <c r="A7" s="249"/>
      <c r="B7" s="250" t="s">
        <v>14</v>
      </c>
      <c r="C7" s="251" t="s">
        <v>15</v>
      </c>
      <c r="D7" s="251" t="s">
        <v>226</v>
      </c>
      <c r="E7" s="251" t="s">
        <v>17</v>
      </c>
      <c r="F7" s="251" t="s">
        <v>18</v>
      </c>
      <c r="G7" s="251" t="s">
        <v>19</v>
      </c>
      <c r="H7" s="252"/>
      <c r="I7" s="253" t="s">
        <v>20</v>
      </c>
    </row>
    <row r="8" spans="1:9" ht="14" x14ac:dyDescent="0.25">
      <c r="A8" s="254" t="s">
        <v>21</v>
      </c>
      <c r="B8" s="228" t="s">
        <v>97</v>
      </c>
      <c r="C8" s="229"/>
      <c r="D8" s="230"/>
      <c r="E8" s="230"/>
      <c r="F8" s="255">
        <f>'Instructions and Summary'!C12-'Instructions and Summary'!B28</f>
        <v>0</v>
      </c>
      <c r="G8" s="255">
        <f>'j. Cost Share'!E33</f>
        <v>0</v>
      </c>
      <c r="H8" s="256"/>
      <c r="I8" s="231">
        <f>ROUND(SUM(D8:G8),0)</f>
        <v>0</v>
      </c>
    </row>
    <row r="9" spans="1:9" ht="14" x14ac:dyDescent="0.25">
      <c r="A9" s="254" t="s">
        <v>22</v>
      </c>
      <c r="B9" s="228" t="s">
        <v>100</v>
      </c>
      <c r="C9" s="229"/>
      <c r="D9" s="230"/>
      <c r="E9" s="230"/>
      <c r="F9" s="255">
        <f>'Instructions and Summary'!C13-'Instructions and Summary'!C28</f>
        <v>0</v>
      </c>
      <c r="G9" s="255">
        <f>'j. Cost Share'!F33</f>
        <v>0</v>
      </c>
      <c r="H9" s="256"/>
      <c r="I9" s="231">
        <f>ROUND(SUM(D9:G9),0)</f>
        <v>0</v>
      </c>
    </row>
    <row r="10" spans="1:9" ht="14" x14ac:dyDescent="0.25">
      <c r="A10" s="254" t="s">
        <v>23</v>
      </c>
      <c r="B10" s="228" t="s">
        <v>98</v>
      </c>
      <c r="C10" s="229"/>
      <c r="D10" s="230"/>
      <c r="E10" s="230"/>
      <c r="F10" s="255">
        <f>'Instructions and Summary'!C14-'Instructions and Summary'!D28</f>
        <v>0</v>
      </c>
      <c r="G10" s="255">
        <f>'j. Cost Share'!G33</f>
        <v>0</v>
      </c>
      <c r="H10" s="256"/>
      <c r="I10" s="231">
        <f>ROUND(SUM(D10:G10),0)</f>
        <v>0</v>
      </c>
    </row>
    <row r="11" spans="1:9" ht="14" x14ac:dyDescent="0.25">
      <c r="A11" s="257" t="s">
        <v>24</v>
      </c>
      <c r="B11" s="228" t="s">
        <v>227</v>
      </c>
      <c r="C11" s="232"/>
      <c r="D11" s="233"/>
      <c r="E11" s="233"/>
      <c r="F11" s="255">
        <f>'Instructions and Summary'!C15-'Instructions and Summary'!E28</f>
        <v>0</v>
      </c>
      <c r="G11" s="255">
        <f>'j. Cost Share'!H33</f>
        <v>0</v>
      </c>
      <c r="H11" s="234"/>
      <c r="I11" s="231">
        <f>ROUND(SUM(D11:G11),0)</f>
        <v>0</v>
      </c>
    </row>
    <row r="12" spans="1:9" ht="14" x14ac:dyDescent="0.25">
      <c r="A12" s="257" t="s">
        <v>25</v>
      </c>
      <c r="B12" s="228" t="s">
        <v>228</v>
      </c>
      <c r="C12" s="232"/>
      <c r="D12" s="233"/>
      <c r="E12" s="233"/>
      <c r="F12" s="255">
        <f>'Instructions and Summary'!C16-'Instructions and Summary'!F28</f>
        <v>0</v>
      </c>
      <c r="G12" s="255">
        <f>'j. Cost Share'!I33</f>
        <v>0</v>
      </c>
      <c r="H12" s="234"/>
      <c r="I12" s="231">
        <f>ROUND(SUM(D12:G12),0)</f>
        <v>0</v>
      </c>
    </row>
    <row r="13" spans="1:9" ht="14" x14ac:dyDescent="0.25">
      <c r="A13" s="275" t="s">
        <v>27</v>
      </c>
      <c r="B13" s="259" t="s">
        <v>149</v>
      </c>
      <c r="C13" s="277"/>
      <c r="D13" s="236"/>
      <c r="E13" s="236"/>
      <c r="F13" s="236">
        <f>ROUND(SUM(F8:F12),0)</f>
        <v>0</v>
      </c>
      <c r="G13" s="236">
        <f>ROUND(SUM(G8:G12),0)</f>
        <v>0</v>
      </c>
      <c r="H13" s="237"/>
      <c r="I13" s="231">
        <f>ROUND(SUM(I8:I12),0)</f>
        <v>0</v>
      </c>
    </row>
    <row r="14" spans="1:9" ht="14" x14ac:dyDescent="0.25">
      <c r="A14" s="894" t="s">
        <v>26</v>
      </c>
      <c r="B14" s="894"/>
      <c r="C14" s="895"/>
      <c r="D14" s="895"/>
      <c r="E14" s="895"/>
      <c r="F14" s="895"/>
      <c r="G14" s="895"/>
      <c r="H14" s="895"/>
      <c r="I14" s="895"/>
    </row>
    <row r="15" spans="1:9" ht="14" x14ac:dyDescent="0.25">
      <c r="A15" s="884" t="s">
        <v>27</v>
      </c>
      <c r="B15" s="886" t="s">
        <v>28</v>
      </c>
      <c r="C15" s="887"/>
      <c r="D15" s="890" t="s">
        <v>29</v>
      </c>
      <c r="E15" s="891"/>
      <c r="F15" s="891"/>
      <c r="G15" s="891"/>
      <c r="H15" s="272"/>
      <c r="I15" s="892" t="s">
        <v>30</v>
      </c>
    </row>
    <row r="16" spans="1:9" ht="14" x14ac:dyDescent="0.25">
      <c r="A16" s="885"/>
      <c r="B16" s="888"/>
      <c r="C16" s="889"/>
      <c r="D16" s="228" t="s">
        <v>97</v>
      </c>
      <c r="E16" s="228" t="s">
        <v>100</v>
      </c>
      <c r="F16" s="228" t="s">
        <v>98</v>
      </c>
      <c r="G16" s="228" t="s">
        <v>227</v>
      </c>
      <c r="H16" s="228" t="s">
        <v>228</v>
      </c>
      <c r="I16" s="893"/>
    </row>
    <row r="17" spans="1:9" ht="14" x14ac:dyDescent="0.25">
      <c r="A17" s="278"/>
      <c r="B17" s="878" t="s">
        <v>32</v>
      </c>
      <c r="C17" s="878"/>
      <c r="D17" s="262">
        <f>'a. Personnel'!E34</f>
        <v>0</v>
      </c>
      <c r="E17" s="262">
        <f>'a. Personnel'!H34</f>
        <v>0</v>
      </c>
      <c r="F17" s="262">
        <f>'a. Personnel'!K34</f>
        <v>0</v>
      </c>
      <c r="G17" s="262">
        <f>'a. Personnel'!N34</f>
        <v>0</v>
      </c>
      <c r="H17" s="262">
        <f>'a. Personnel'!Q34</f>
        <v>0</v>
      </c>
      <c r="I17" s="231">
        <f t="shared" ref="I17:I26" si="0">ROUND(SUM(D17:H17),0)</f>
        <v>0</v>
      </c>
    </row>
    <row r="18" spans="1:9" ht="14" x14ac:dyDescent="0.25">
      <c r="A18" s="274"/>
      <c r="B18" s="876" t="s">
        <v>33</v>
      </c>
      <c r="C18" s="876"/>
      <c r="D18" s="255">
        <f>'b. Fringe'!D34</f>
        <v>0</v>
      </c>
      <c r="E18" s="255">
        <f>'b. Fringe'!G34</f>
        <v>0</v>
      </c>
      <c r="F18" s="255">
        <f>'b. Fringe'!J34</f>
        <v>0</v>
      </c>
      <c r="G18" s="255">
        <f>'b. Fringe'!M34</f>
        <v>0</v>
      </c>
      <c r="H18" s="255">
        <f>'b. Fringe'!P34</f>
        <v>0</v>
      </c>
      <c r="I18" s="231">
        <f t="shared" si="0"/>
        <v>0</v>
      </c>
    </row>
    <row r="19" spans="1:9" ht="14" x14ac:dyDescent="0.25">
      <c r="A19" s="278"/>
      <c r="B19" s="878" t="s">
        <v>34</v>
      </c>
      <c r="C19" s="878"/>
      <c r="D19" s="255">
        <f>'c. Travel'!K14</f>
        <v>0</v>
      </c>
      <c r="E19" s="255">
        <f>'c. Travel'!K22</f>
        <v>0</v>
      </c>
      <c r="F19" s="255">
        <f>'c. Travel'!K30</f>
        <v>0</v>
      </c>
      <c r="G19" s="255">
        <f>'c. Travel'!K38</f>
        <v>0</v>
      </c>
      <c r="H19" s="255">
        <f>'c. Travel'!K46</f>
        <v>0</v>
      </c>
      <c r="I19" s="231">
        <f t="shared" si="0"/>
        <v>0</v>
      </c>
    </row>
    <row r="20" spans="1:9" ht="14" x14ac:dyDescent="0.25">
      <c r="A20" s="274"/>
      <c r="B20" s="876" t="s">
        <v>35</v>
      </c>
      <c r="C20" s="876"/>
      <c r="D20" s="255">
        <f>'d. Equipment'!E14</f>
        <v>0</v>
      </c>
      <c r="E20" s="255">
        <f>'d. Equipment'!E22</f>
        <v>0</v>
      </c>
      <c r="F20" s="255">
        <f>'d. Equipment'!E30</f>
        <v>0</v>
      </c>
      <c r="G20" s="255">
        <f>'d. Equipment'!E38</f>
        <v>0</v>
      </c>
      <c r="H20" s="255">
        <f>'d. Equipment'!E46</f>
        <v>0</v>
      </c>
      <c r="I20" s="231">
        <f t="shared" si="0"/>
        <v>0</v>
      </c>
    </row>
    <row r="21" spans="1:9" ht="14" x14ac:dyDescent="0.25">
      <c r="A21" s="278"/>
      <c r="B21" s="878" t="s">
        <v>36</v>
      </c>
      <c r="C21" s="878"/>
      <c r="D21" s="255">
        <f>'e. Supplies'!E16</f>
        <v>0</v>
      </c>
      <c r="E21" s="255">
        <f>'e. Supplies'!E26</f>
        <v>0</v>
      </c>
      <c r="F21" s="255">
        <f>'e. Supplies'!E36</f>
        <v>0</v>
      </c>
      <c r="G21" s="255">
        <f>'e. Supplies'!E46</f>
        <v>0</v>
      </c>
      <c r="H21" s="255">
        <f>'e. Supplies'!E56</f>
        <v>0</v>
      </c>
      <c r="I21" s="231">
        <f t="shared" si="0"/>
        <v>0</v>
      </c>
    </row>
    <row r="22" spans="1:9" ht="14" x14ac:dyDescent="0.25">
      <c r="A22" s="274"/>
      <c r="B22" s="876" t="s">
        <v>37</v>
      </c>
      <c r="C22" s="876"/>
      <c r="D22" s="262">
        <f>'f. Contractual'!D37-'f. Contractual'!D35</f>
        <v>0</v>
      </c>
      <c r="E22" s="262">
        <f>'f. Contractual'!E37-'f. Contractual'!E35</f>
        <v>0</v>
      </c>
      <c r="F22" s="262">
        <f>'f. Contractual'!F37-'f. Contractual'!F35</f>
        <v>0</v>
      </c>
      <c r="G22" s="262">
        <f>'f. Contractual'!G37-'f. Contractual'!G35</f>
        <v>0</v>
      </c>
      <c r="H22" s="262">
        <f>'f. Contractual'!H37-'f. Contractual'!H35</f>
        <v>0</v>
      </c>
      <c r="I22" s="231">
        <f t="shared" si="0"/>
        <v>0</v>
      </c>
    </row>
    <row r="23" spans="1:9" ht="14" x14ac:dyDescent="0.25">
      <c r="A23" s="278"/>
      <c r="B23" s="878" t="s">
        <v>38</v>
      </c>
      <c r="C23" s="878"/>
      <c r="D23" s="262">
        <f>'g. Construction'!C15</f>
        <v>0</v>
      </c>
      <c r="E23" s="262">
        <f>'g. Construction'!C22</f>
        <v>0</v>
      </c>
      <c r="F23" s="262">
        <f>'g. Construction'!C29</f>
        <v>0</v>
      </c>
      <c r="G23" s="262">
        <f>'g. Construction'!C36</f>
        <v>0</v>
      </c>
      <c r="H23" s="262">
        <f>'g. Construction'!C43</f>
        <v>0</v>
      </c>
      <c r="I23" s="231">
        <f t="shared" si="0"/>
        <v>0</v>
      </c>
    </row>
    <row r="24" spans="1:9" ht="14" x14ac:dyDescent="0.25">
      <c r="A24" s="274"/>
      <c r="B24" s="876" t="s">
        <v>39</v>
      </c>
      <c r="C24" s="876"/>
      <c r="D24" s="255">
        <f>'h. Other'!C14</f>
        <v>0</v>
      </c>
      <c r="E24" s="255">
        <f>'h. Other'!C22</f>
        <v>0</v>
      </c>
      <c r="F24" s="255">
        <f>'h. Other'!C30</f>
        <v>0</v>
      </c>
      <c r="G24" s="255">
        <f>'h. Other'!C38</f>
        <v>0</v>
      </c>
      <c r="H24" s="255">
        <f>'h. Other'!C46</f>
        <v>0</v>
      </c>
      <c r="I24" s="231">
        <f t="shared" si="0"/>
        <v>0</v>
      </c>
    </row>
    <row r="25" spans="1:9" ht="14" x14ac:dyDescent="0.25">
      <c r="A25" s="278"/>
      <c r="B25" s="876" t="s">
        <v>40</v>
      </c>
      <c r="C25" s="877"/>
      <c r="D25" s="239">
        <f>SUM(D17:D24)</f>
        <v>0</v>
      </c>
      <c r="E25" s="239">
        <f>SUM(E17:E24)</f>
        <v>0</v>
      </c>
      <c r="F25" s="239">
        <f>SUM(F17:F24)</f>
        <v>0</v>
      </c>
      <c r="G25" s="239">
        <f>SUM(G17:G24)</f>
        <v>0</v>
      </c>
      <c r="H25" s="239">
        <f>SUM(H17:H24)</f>
        <v>0</v>
      </c>
      <c r="I25" s="231">
        <f t="shared" si="0"/>
        <v>0</v>
      </c>
    </row>
    <row r="26" spans="1:9" ht="14" x14ac:dyDescent="0.25">
      <c r="A26" s="274"/>
      <c r="B26" s="876" t="s">
        <v>41</v>
      </c>
      <c r="C26" s="876"/>
      <c r="D26" s="255">
        <f>'i. Indirect'!B16</f>
        <v>0</v>
      </c>
      <c r="E26" s="255">
        <f>'i. Indirect'!C16</f>
        <v>0</v>
      </c>
      <c r="F26" s="255">
        <f>'i. Indirect'!D16</f>
        <v>0</v>
      </c>
      <c r="G26" s="255">
        <f>'i. Indirect'!E16</f>
        <v>0</v>
      </c>
      <c r="H26" s="255">
        <f>'i. Indirect'!F16</f>
        <v>0</v>
      </c>
      <c r="I26" s="231">
        <f t="shared" si="0"/>
        <v>0</v>
      </c>
    </row>
    <row r="27" spans="1:9" ht="14" x14ac:dyDescent="0.25">
      <c r="A27" s="278"/>
      <c r="B27" s="878" t="s">
        <v>245</v>
      </c>
      <c r="C27" s="878"/>
      <c r="D27" s="239">
        <f t="shared" ref="D27:I27" si="1">ROUND(SUM(D25:D26),0)</f>
        <v>0</v>
      </c>
      <c r="E27" s="239">
        <f t="shared" si="1"/>
        <v>0</v>
      </c>
      <c r="F27" s="239">
        <f t="shared" si="1"/>
        <v>0</v>
      </c>
      <c r="G27" s="239">
        <f t="shared" si="1"/>
        <v>0</v>
      </c>
      <c r="H27" s="239">
        <f t="shared" si="1"/>
        <v>0</v>
      </c>
      <c r="I27" s="231">
        <f t="shared" si="1"/>
        <v>0</v>
      </c>
    </row>
    <row r="28" spans="1:9" ht="14" x14ac:dyDescent="0.25">
      <c r="A28" s="879"/>
      <c r="B28" s="879"/>
      <c r="C28" s="879"/>
      <c r="D28" s="879"/>
      <c r="E28" s="879"/>
      <c r="F28" s="879"/>
      <c r="G28" s="879"/>
      <c r="H28" s="879"/>
      <c r="I28" s="879"/>
    </row>
    <row r="29" spans="1:9" ht="14" x14ac:dyDescent="0.25">
      <c r="A29" s="264" t="s">
        <v>43</v>
      </c>
      <c r="B29" s="876" t="s">
        <v>44</v>
      </c>
      <c r="C29" s="876"/>
      <c r="D29" s="234"/>
      <c r="E29" s="234"/>
      <c r="F29" s="234"/>
      <c r="G29" s="234"/>
      <c r="H29" s="234"/>
      <c r="I29" s="231">
        <f>ROUND(SUM(D29:G29),0)</f>
        <v>0</v>
      </c>
    </row>
    <row r="30" spans="1:9" ht="14" x14ac:dyDescent="0.25">
      <c r="A30" s="240"/>
      <c r="B30" s="238"/>
      <c r="C30" s="238"/>
      <c r="D30" s="241"/>
      <c r="E30" s="241"/>
      <c r="F30" s="241"/>
      <c r="G30" s="241"/>
      <c r="H30" s="241"/>
      <c r="I30" s="241"/>
    </row>
    <row r="31" spans="1:9" x14ac:dyDescent="0.25">
      <c r="A31" s="242"/>
      <c r="B31" s="242"/>
      <c r="C31" s="242"/>
      <c r="D31" s="242"/>
      <c r="E31" s="242"/>
      <c r="F31" s="242"/>
      <c r="G31" s="242"/>
      <c r="H31" s="242"/>
      <c r="I31" s="243" t="s">
        <v>244</v>
      </c>
    </row>
    <row r="32" spans="1:9" x14ac:dyDescent="0.25">
      <c r="A32" s="880" t="s">
        <v>46</v>
      </c>
      <c r="B32" s="880"/>
      <c r="C32" s="873"/>
      <c r="D32" s="881"/>
      <c r="E32" s="881"/>
      <c r="F32" s="881"/>
      <c r="G32" s="882" t="s">
        <v>47</v>
      </c>
      <c r="H32" s="882"/>
      <c r="I32" s="883"/>
    </row>
    <row r="33" spans="1:9" x14ac:dyDescent="0.25">
      <c r="A33" s="873" t="s">
        <v>48</v>
      </c>
      <c r="B33" s="874"/>
      <c r="C33" s="874"/>
      <c r="D33" s="874"/>
      <c r="E33" s="874"/>
      <c r="F33" s="874"/>
      <c r="G33" s="874"/>
      <c r="H33" s="874"/>
      <c r="I33" s="875"/>
    </row>
  </sheetData>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51B86-BCCA-4603-A904-19893BE79E55}">
  <sheetPr codeName="Sheet15">
    <tabColor theme="6" tint="-0.499984740745262"/>
  </sheetPr>
  <dimension ref="A1:Z103"/>
  <sheetViews>
    <sheetView zoomScale="90" zoomScaleNormal="90" workbookViewId="0">
      <selection activeCell="D79" sqref="D79"/>
    </sheetView>
  </sheetViews>
  <sheetFormatPr defaultRowHeight="12.5" x14ac:dyDescent="0.25"/>
  <cols>
    <col min="1" max="1" width="14.90625" style="567" customWidth="1"/>
    <col min="2" max="2" width="12.453125" style="567" bestFit="1" customWidth="1"/>
    <col min="3" max="3" width="11.7265625" style="567" customWidth="1"/>
    <col min="4" max="4" width="10.6328125" style="567" customWidth="1"/>
    <col min="5" max="5" width="8.7265625" style="567"/>
    <col min="6" max="6" width="11.36328125" style="567" customWidth="1"/>
    <col min="7" max="7" width="8.7265625" style="567"/>
    <col min="8" max="8" width="11.7265625" style="567" customWidth="1"/>
    <col min="9" max="9" width="8.7265625" style="567"/>
    <col min="10" max="10" width="10" style="567" customWidth="1"/>
    <col min="11" max="11" width="11.7265625" style="567" customWidth="1"/>
    <col min="12" max="13" width="8.7265625" style="567"/>
    <col min="14" max="14" width="11.7265625" style="567" customWidth="1"/>
    <col min="15" max="16" width="8.7265625" style="567"/>
    <col min="17" max="17" width="11.453125" style="567" customWidth="1"/>
    <col min="18" max="18" width="8.7265625" style="567"/>
    <col min="19" max="19" width="9.26953125" style="567" customWidth="1"/>
    <col min="20" max="16384" width="8.7265625" style="567"/>
  </cols>
  <sheetData>
    <row r="1" spans="1:19" ht="45.5" customHeight="1" x14ac:dyDescent="0.5">
      <c r="A1" s="579"/>
      <c r="B1" s="917" t="s">
        <v>288</v>
      </c>
      <c r="C1" s="918"/>
      <c r="D1" s="918"/>
      <c r="E1" s="918"/>
      <c r="F1" s="918"/>
      <c r="G1" s="580"/>
      <c r="H1" s="581"/>
    </row>
    <row r="2" spans="1:19" ht="15.5" x14ac:dyDescent="0.35">
      <c r="A2" s="582"/>
      <c r="B2" s="919" t="s">
        <v>289</v>
      </c>
      <c r="C2" s="920"/>
      <c r="D2" s="920"/>
      <c r="E2" s="920"/>
      <c r="F2" s="920"/>
      <c r="G2" s="583"/>
      <c r="H2" s="584"/>
    </row>
    <row r="3" spans="1:19" ht="14.5" thickBot="1" x14ac:dyDescent="0.35">
      <c r="A3" s="585"/>
      <c r="B3" s="921" t="s">
        <v>290</v>
      </c>
      <c r="C3" s="922"/>
      <c r="D3" s="922"/>
      <c r="E3" s="922"/>
      <c r="F3" s="922"/>
      <c r="G3" s="586"/>
      <c r="H3" s="587"/>
    </row>
    <row r="5" spans="1:19" x14ac:dyDescent="0.25">
      <c r="A5" s="568" t="s">
        <v>262</v>
      </c>
    </row>
    <row r="6" spans="1:19" ht="13" thickBot="1" x14ac:dyDescent="0.3">
      <c r="A6" s="568" t="s">
        <v>291</v>
      </c>
    </row>
    <row r="7" spans="1:19" ht="13.5" thickBot="1" x14ac:dyDescent="0.3">
      <c r="A7" s="929" t="s">
        <v>28</v>
      </c>
      <c r="B7" s="936" t="s">
        <v>97</v>
      </c>
      <c r="C7" s="927"/>
      <c r="D7" s="928"/>
      <c r="E7" s="926" t="s">
        <v>100</v>
      </c>
      <c r="F7" s="927"/>
      <c r="G7" s="928"/>
      <c r="H7" s="926" t="s">
        <v>98</v>
      </c>
      <c r="I7" s="927"/>
      <c r="J7" s="928"/>
      <c r="K7" s="926" t="s">
        <v>227</v>
      </c>
      <c r="L7" s="927"/>
      <c r="M7" s="928"/>
      <c r="N7" s="926" t="s">
        <v>228</v>
      </c>
      <c r="O7" s="927"/>
      <c r="P7" s="928"/>
      <c r="Q7" s="923" t="s">
        <v>136</v>
      </c>
      <c r="R7" s="924"/>
      <c r="S7" s="925"/>
    </row>
    <row r="8" spans="1:19" ht="13.5" thickBot="1" x14ac:dyDescent="0.3">
      <c r="A8" s="935"/>
      <c r="B8" s="588" t="s">
        <v>10</v>
      </c>
      <c r="C8" s="589" t="s">
        <v>11</v>
      </c>
      <c r="D8" s="589" t="s">
        <v>136</v>
      </c>
      <c r="E8" s="588" t="s">
        <v>10</v>
      </c>
      <c r="F8" s="590" t="s">
        <v>11</v>
      </c>
      <c r="G8" s="589" t="s">
        <v>136</v>
      </c>
      <c r="H8" s="588" t="s">
        <v>10</v>
      </c>
      <c r="I8" s="590" t="s">
        <v>11</v>
      </c>
      <c r="J8" s="589" t="s">
        <v>136</v>
      </c>
      <c r="K8" s="588" t="s">
        <v>10</v>
      </c>
      <c r="L8" s="590" t="s">
        <v>11</v>
      </c>
      <c r="M8" s="589" t="s">
        <v>136</v>
      </c>
      <c r="N8" s="588" t="s">
        <v>10</v>
      </c>
      <c r="O8" s="590" t="s">
        <v>11</v>
      </c>
      <c r="P8" s="589" t="s">
        <v>136</v>
      </c>
      <c r="Q8" s="591" t="s">
        <v>12</v>
      </c>
      <c r="R8" s="592" t="s">
        <v>13</v>
      </c>
      <c r="S8" s="592" t="s">
        <v>263</v>
      </c>
    </row>
    <row r="9" spans="1:19" ht="13.5" thickBot="1" x14ac:dyDescent="0.3">
      <c r="A9" s="593" t="s">
        <v>264</v>
      </c>
      <c r="B9" s="594">
        <f t="shared" ref="B9:B19" si="0">D9-C9</f>
        <v>0</v>
      </c>
      <c r="C9" s="594">
        <f>'j. Cost Share'!E6</f>
        <v>0</v>
      </c>
      <c r="D9" s="594">
        <f>'Instructions and Summary'!B20</f>
        <v>0</v>
      </c>
      <c r="E9" s="595">
        <f>G9-F9</f>
        <v>0</v>
      </c>
      <c r="F9" s="596">
        <f>'j. Cost Share'!F6</f>
        <v>0</v>
      </c>
      <c r="G9" s="597">
        <f>'Instructions and Summary'!C20</f>
        <v>0</v>
      </c>
      <c r="H9" s="595">
        <f t="shared" ref="H9:H19" si="1">J9-I9</f>
        <v>0</v>
      </c>
      <c r="I9" s="596">
        <f>'j. Cost Share'!G6</f>
        <v>0</v>
      </c>
      <c r="J9" s="597">
        <f>'Instructions and Summary'!D20</f>
        <v>0</v>
      </c>
      <c r="K9" s="594">
        <f t="shared" ref="K9:K19" si="2">M9-L9</f>
        <v>0</v>
      </c>
      <c r="L9" s="594">
        <f>'j. Cost Share'!H6</f>
        <v>0</v>
      </c>
      <c r="M9" s="597">
        <f>'Instructions and Summary'!E20</f>
        <v>0</v>
      </c>
      <c r="N9" s="594">
        <f t="shared" ref="N9:N19" si="3">P9-O9</f>
        <v>0</v>
      </c>
      <c r="O9" s="594">
        <f>'j. Cost Share'!I6</f>
        <v>0</v>
      </c>
      <c r="P9" s="597">
        <f>'Instructions and Summary'!F20</f>
        <v>0</v>
      </c>
      <c r="Q9" s="595">
        <f t="shared" ref="Q9:Q19" si="4">S9-R9</f>
        <v>0</v>
      </c>
      <c r="R9" s="594">
        <f>'j. Cost Share'!J6</f>
        <v>0</v>
      </c>
      <c r="S9" s="594">
        <f>'Instructions and Summary'!G20</f>
        <v>0</v>
      </c>
    </row>
    <row r="10" spans="1:19" ht="13.5" thickBot="1" x14ac:dyDescent="0.3">
      <c r="A10" s="593" t="s">
        <v>265</v>
      </c>
      <c r="B10" s="594">
        <f t="shared" si="0"/>
        <v>0</v>
      </c>
      <c r="C10" s="594">
        <f>'j. Cost Share'!E7</f>
        <v>0</v>
      </c>
      <c r="D10" s="594">
        <f>'Instructions and Summary'!B21</f>
        <v>0</v>
      </c>
      <c r="E10" s="595">
        <f t="shared" ref="E10:E19" si="5">G10-F10</f>
        <v>0</v>
      </c>
      <c r="F10" s="596">
        <f>'j. Cost Share'!F7</f>
        <v>0</v>
      </c>
      <c r="G10" s="597">
        <f>'Instructions and Summary'!C21</f>
        <v>0</v>
      </c>
      <c r="H10" s="595">
        <f t="shared" si="1"/>
        <v>0</v>
      </c>
      <c r="I10" s="596">
        <f>'j. Cost Share'!G7</f>
        <v>0</v>
      </c>
      <c r="J10" s="597">
        <f>'Instructions and Summary'!D21</f>
        <v>0</v>
      </c>
      <c r="K10" s="594">
        <f t="shared" si="2"/>
        <v>0</v>
      </c>
      <c r="L10" s="594">
        <f>'j. Cost Share'!H7</f>
        <v>0</v>
      </c>
      <c r="M10" s="597">
        <f>'Instructions and Summary'!E21</f>
        <v>0</v>
      </c>
      <c r="N10" s="594">
        <f t="shared" si="3"/>
        <v>0</v>
      </c>
      <c r="O10" s="594">
        <f>'j. Cost Share'!I7</f>
        <v>0</v>
      </c>
      <c r="P10" s="597">
        <f>'Instructions and Summary'!F21</f>
        <v>0</v>
      </c>
      <c r="Q10" s="595">
        <f t="shared" si="4"/>
        <v>0</v>
      </c>
      <c r="R10" s="594">
        <f>'j. Cost Share'!J7</f>
        <v>0</v>
      </c>
      <c r="S10" s="594">
        <f>'Instructions and Summary'!G21</f>
        <v>0</v>
      </c>
    </row>
    <row r="11" spans="1:19" ht="13.5" thickBot="1" x14ac:dyDescent="0.3">
      <c r="A11" s="593" t="s">
        <v>266</v>
      </c>
      <c r="B11" s="594">
        <f t="shared" si="0"/>
        <v>0</v>
      </c>
      <c r="C11" s="594">
        <f>'j. Cost Share'!E8</f>
        <v>0</v>
      </c>
      <c r="D11" s="594">
        <f>'Instructions and Summary'!B22</f>
        <v>0</v>
      </c>
      <c r="E11" s="595">
        <f t="shared" si="5"/>
        <v>0</v>
      </c>
      <c r="F11" s="596">
        <f>'j. Cost Share'!F8</f>
        <v>0</v>
      </c>
      <c r="G11" s="597">
        <f>'Instructions and Summary'!C22</f>
        <v>0</v>
      </c>
      <c r="H11" s="595">
        <f t="shared" si="1"/>
        <v>0</v>
      </c>
      <c r="I11" s="596">
        <f>'j. Cost Share'!G8</f>
        <v>0</v>
      </c>
      <c r="J11" s="597">
        <f>'Instructions and Summary'!D22</f>
        <v>0</v>
      </c>
      <c r="K11" s="594">
        <f t="shared" si="2"/>
        <v>0</v>
      </c>
      <c r="L11" s="594">
        <f>'j. Cost Share'!H8</f>
        <v>0</v>
      </c>
      <c r="M11" s="597">
        <f>'Instructions and Summary'!E22</f>
        <v>0</v>
      </c>
      <c r="N11" s="594">
        <f t="shared" si="3"/>
        <v>0</v>
      </c>
      <c r="O11" s="594">
        <f>'j. Cost Share'!I8</f>
        <v>0</v>
      </c>
      <c r="P11" s="597">
        <f>'Instructions and Summary'!F22</f>
        <v>0</v>
      </c>
      <c r="Q11" s="595">
        <f t="shared" si="4"/>
        <v>0</v>
      </c>
      <c r="R11" s="594">
        <f>'j. Cost Share'!J8</f>
        <v>0</v>
      </c>
      <c r="S11" s="594">
        <f>'Instructions and Summary'!G22</f>
        <v>0</v>
      </c>
    </row>
    <row r="12" spans="1:19" ht="13.5" thickBot="1" x14ac:dyDescent="0.3">
      <c r="A12" s="593" t="s">
        <v>267</v>
      </c>
      <c r="B12" s="594">
        <f t="shared" si="0"/>
        <v>0</v>
      </c>
      <c r="C12" s="594">
        <f>'j. Cost Share'!E9</f>
        <v>0</v>
      </c>
      <c r="D12" s="594">
        <f>'Instructions and Summary'!B23</f>
        <v>0</v>
      </c>
      <c r="E12" s="595">
        <f t="shared" si="5"/>
        <v>0</v>
      </c>
      <c r="F12" s="596">
        <f>'j. Cost Share'!F9</f>
        <v>0</v>
      </c>
      <c r="G12" s="597">
        <f>'Instructions and Summary'!C23</f>
        <v>0</v>
      </c>
      <c r="H12" s="595">
        <f t="shared" si="1"/>
        <v>0</v>
      </c>
      <c r="I12" s="596">
        <f>'j. Cost Share'!G9</f>
        <v>0</v>
      </c>
      <c r="J12" s="597">
        <f>'Instructions and Summary'!D23</f>
        <v>0</v>
      </c>
      <c r="K12" s="594">
        <f t="shared" si="2"/>
        <v>0</v>
      </c>
      <c r="L12" s="594">
        <f>'j. Cost Share'!H9</f>
        <v>0</v>
      </c>
      <c r="M12" s="597">
        <f>'Instructions and Summary'!E23</f>
        <v>0</v>
      </c>
      <c r="N12" s="594">
        <f t="shared" si="3"/>
        <v>0</v>
      </c>
      <c r="O12" s="594">
        <f>'j. Cost Share'!I9</f>
        <v>0</v>
      </c>
      <c r="P12" s="597">
        <f>'Instructions and Summary'!F23</f>
        <v>0</v>
      </c>
      <c r="Q12" s="595">
        <f t="shared" si="4"/>
        <v>0</v>
      </c>
      <c r="R12" s="594">
        <f>'j. Cost Share'!J9</f>
        <v>0</v>
      </c>
      <c r="S12" s="594">
        <f>'Instructions and Summary'!G23</f>
        <v>0</v>
      </c>
    </row>
    <row r="13" spans="1:19" ht="13.5" thickBot="1" x14ac:dyDescent="0.3">
      <c r="A13" s="593" t="s">
        <v>268</v>
      </c>
      <c r="B13" s="594">
        <f t="shared" si="0"/>
        <v>0</v>
      </c>
      <c r="C13" s="594">
        <f>'j. Cost Share'!E10</f>
        <v>0</v>
      </c>
      <c r="D13" s="594">
        <f>'Instructions and Summary'!B24</f>
        <v>0</v>
      </c>
      <c r="E13" s="595">
        <f t="shared" si="5"/>
        <v>0</v>
      </c>
      <c r="F13" s="596">
        <f>'j. Cost Share'!F10</f>
        <v>0</v>
      </c>
      <c r="G13" s="597">
        <f>'Instructions and Summary'!C24</f>
        <v>0</v>
      </c>
      <c r="H13" s="595">
        <f t="shared" si="1"/>
        <v>0</v>
      </c>
      <c r="I13" s="596">
        <f>'j. Cost Share'!G10</f>
        <v>0</v>
      </c>
      <c r="J13" s="597">
        <f>'Instructions and Summary'!D24</f>
        <v>0</v>
      </c>
      <c r="K13" s="594">
        <f t="shared" si="2"/>
        <v>0</v>
      </c>
      <c r="L13" s="594">
        <f>'j. Cost Share'!H10</f>
        <v>0</v>
      </c>
      <c r="M13" s="597">
        <f>'Instructions and Summary'!E24</f>
        <v>0</v>
      </c>
      <c r="N13" s="594">
        <f t="shared" si="3"/>
        <v>0</v>
      </c>
      <c r="O13" s="594">
        <f>'j. Cost Share'!I10</f>
        <v>0</v>
      </c>
      <c r="P13" s="597">
        <f>'Instructions and Summary'!F24</f>
        <v>0</v>
      </c>
      <c r="Q13" s="595">
        <f t="shared" si="4"/>
        <v>0</v>
      </c>
      <c r="R13" s="594">
        <f>'j. Cost Share'!J10</f>
        <v>0</v>
      </c>
      <c r="S13" s="594">
        <f>'Instructions and Summary'!G24</f>
        <v>0</v>
      </c>
    </row>
    <row r="14" spans="1:19" ht="13.5" thickBot="1" x14ac:dyDescent="0.3">
      <c r="A14" s="593" t="s">
        <v>269</v>
      </c>
      <c r="B14" s="594">
        <f t="shared" si="0"/>
        <v>0</v>
      </c>
      <c r="C14" s="594">
        <f>'j. Cost Share'!E32</f>
        <v>0</v>
      </c>
      <c r="D14" s="594">
        <f>'Instructions and Summary'!B29</f>
        <v>0</v>
      </c>
      <c r="E14" s="595">
        <f t="shared" si="5"/>
        <v>0</v>
      </c>
      <c r="F14" s="596">
        <f>'j. Cost Share'!F32</f>
        <v>0</v>
      </c>
      <c r="G14" s="594">
        <f>'Instructions and Summary'!C29</f>
        <v>0</v>
      </c>
      <c r="H14" s="595">
        <f t="shared" si="1"/>
        <v>0</v>
      </c>
      <c r="I14" s="596">
        <f>'j. Cost Share'!G32</f>
        <v>0</v>
      </c>
      <c r="J14" s="594">
        <f>'Instructions and Summary'!D29</f>
        <v>0</v>
      </c>
      <c r="K14" s="594">
        <f t="shared" si="2"/>
        <v>0</v>
      </c>
      <c r="L14" s="594">
        <f>'j. Cost Share'!H32</f>
        <v>0</v>
      </c>
      <c r="M14" s="594">
        <f>'Instructions and Summary'!E29</f>
        <v>0</v>
      </c>
      <c r="N14" s="594">
        <f t="shared" si="3"/>
        <v>0</v>
      </c>
      <c r="O14" s="594">
        <f>'j. Cost Share'!I32</f>
        <v>0</v>
      </c>
      <c r="P14" s="594">
        <f>'Instructions and Summary'!F29</f>
        <v>0</v>
      </c>
      <c r="Q14" s="595">
        <f t="shared" si="4"/>
        <v>0</v>
      </c>
      <c r="R14" s="594">
        <f>'j. Cost Share'!J32</f>
        <v>0</v>
      </c>
      <c r="S14" s="594">
        <f>'Instructions and Summary'!G29</f>
        <v>0</v>
      </c>
    </row>
    <row r="15" spans="1:19" ht="13.5" thickBot="1" x14ac:dyDescent="0.3">
      <c r="A15" s="593" t="s">
        <v>270</v>
      </c>
      <c r="B15" s="594">
        <f t="shared" si="0"/>
        <v>0</v>
      </c>
      <c r="C15" s="594">
        <f>'j. Cost Share'!E12</f>
        <v>0</v>
      </c>
      <c r="D15" s="594">
        <f>'Instructions and Summary'!B30</f>
        <v>0</v>
      </c>
      <c r="E15" s="595">
        <f t="shared" si="5"/>
        <v>0</v>
      </c>
      <c r="F15" s="596">
        <f>'j. Cost Share'!F12</f>
        <v>0</v>
      </c>
      <c r="G15" s="594">
        <f>'Instructions and Summary'!C30</f>
        <v>0</v>
      </c>
      <c r="H15" s="595">
        <f t="shared" si="1"/>
        <v>0</v>
      </c>
      <c r="I15" s="596">
        <f>'j. Cost Share'!G12</f>
        <v>0</v>
      </c>
      <c r="J15" s="594">
        <f>'Instructions and Summary'!D30</f>
        <v>0</v>
      </c>
      <c r="K15" s="594">
        <f t="shared" si="2"/>
        <v>0</v>
      </c>
      <c r="L15" s="594">
        <f>'j. Cost Share'!H12</f>
        <v>0</v>
      </c>
      <c r="M15" s="594">
        <f>'Instructions and Summary'!E30</f>
        <v>0</v>
      </c>
      <c r="N15" s="594">
        <f t="shared" si="3"/>
        <v>0</v>
      </c>
      <c r="O15" s="594">
        <f>'j. Cost Share'!I12</f>
        <v>0</v>
      </c>
      <c r="P15" s="594">
        <f>'Instructions and Summary'!F30</f>
        <v>0</v>
      </c>
      <c r="Q15" s="595">
        <f t="shared" si="4"/>
        <v>0</v>
      </c>
      <c r="R15" s="594">
        <f>'j. Cost Share'!J12</f>
        <v>0</v>
      </c>
      <c r="S15" s="594">
        <f>'Instructions and Summary'!G30</f>
        <v>0</v>
      </c>
    </row>
    <row r="16" spans="1:19" ht="13.5" thickBot="1" x14ac:dyDescent="0.3">
      <c r="A16" s="593" t="s">
        <v>271</v>
      </c>
      <c r="B16" s="594">
        <f t="shared" si="0"/>
        <v>0</v>
      </c>
      <c r="C16" s="594">
        <f>'j. Cost Share'!E13</f>
        <v>0</v>
      </c>
      <c r="D16" s="594">
        <f>'Instructions and Summary'!B31</f>
        <v>0</v>
      </c>
      <c r="E16" s="595">
        <f t="shared" si="5"/>
        <v>0</v>
      </c>
      <c r="F16" s="596">
        <f>'j. Cost Share'!F13</f>
        <v>0</v>
      </c>
      <c r="G16" s="594">
        <f>'Instructions and Summary'!C31</f>
        <v>0</v>
      </c>
      <c r="H16" s="595">
        <f t="shared" si="1"/>
        <v>0</v>
      </c>
      <c r="I16" s="596">
        <f>'j. Cost Share'!G13</f>
        <v>0</v>
      </c>
      <c r="J16" s="594">
        <f>'Instructions and Summary'!D31</f>
        <v>0</v>
      </c>
      <c r="K16" s="594">
        <f t="shared" si="2"/>
        <v>0</v>
      </c>
      <c r="L16" s="594">
        <f>'j. Cost Share'!H13</f>
        <v>0</v>
      </c>
      <c r="M16" s="594">
        <f>'Instructions and Summary'!E31</f>
        <v>0</v>
      </c>
      <c r="N16" s="594">
        <f t="shared" si="3"/>
        <v>0</v>
      </c>
      <c r="O16" s="594">
        <f>'j. Cost Share'!I13</f>
        <v>0</v>
      </c>
      <c r="P16" s="594">
        <f>'Instructions and Summary'!F31</f>
        <v>0</v>
      </c>
      <c r="Q16" s="595">
        <f t="shared" si="4"/>
        <v>0</v>
      </c>
      <c r="R16" s="594">
        <f>'j. Cost Share'!J13</f>
        <v>0</v>
      </c>
      <c r="S16" s="594">
        <f>'Instructions and Summary'!G31</f>
        <v>0</v>
      </c>
    </row>
    <row r="17" spans="1:19" ht="13.5" thickBot="1" x14ac:dyDescent="0.3">
      <c r="A17" s="598" t="s">
        <v>272</v>
      </c>
      <c r="B17" s="594">
        <f t="shared" si="0"/>
        <v>0</v>
      </c>
      <c r="C17" s="594">
        <f>SUM(C9:C16)</f>
        <v>0</v>
      </c>
      <c r="D17" s="594">
        <f>'Instructions and Summary'!B32</f>
        <v>0</v>
      </c>
      <c r="E17" s="595">
        <f t="shared" si="5"/>
        <v>0</v>
      </c>
      <c r="F17" s="596">
        <f>SUM(F9:F16)</f>
        <v>0</v>
      </c>
      <c r="G17" s="594">
        <f>'Instructions and Summary'!C32</f>
        <v>0</v>
      </c>
      <c r="H17" s="595">
        <f t="shared" si="1"/>
        <v>0</v>
      </c>
      <c r="I17" s="596">
        <f>SUM(I9:I16)</f>
        <v>0</v>
      </c>
      <c r="J17" s="594">
        <f>'Instructions and Summary'!D32</f>
        <v>0</v>
      </c>
      <c r="K17" s="594">
        <f t="shared" si="2"/>
        <v>0</v>
      </c>
      <c r="L17" s="594">
        <f>SUM(L9:L16)</f>
        <v>0</v>
      </c>
      <c r="M17" s="594">
        <f>'Instructions and Summary'!E32</f>
        <v>0</v>
      </c>
      <c r="N17" s="594">
        <f t="shared" si="3"/>
        <v>0</v>
      </c>
      <c r="O17" s="594">
        <f>SUM(O9:O16)</f>
        <v>0</v>
      </c>
      <c r="P17" s="594">
        <f>'Instructions and Summary'!F32</f>
        <v>0</v>
      </c>
      <c r="Q17" s="595">
        <f t="shared" si="4"/>
        <v>0</v>
      </c>
      <c r="R17" s="594">
        <f>SUM(R9:R16)</f>
        <v>0</v>
      </c>
      <c r="S17" s="594">
        <f>'Instructions and Summary'!G32</f>
        <v>0</v>
      </c>
    </row>
    <row r="18" spans="1:19" ht="13.5" thickBot="1" x14ac:dyDescent="0.3">
      <c r="A18" s="593" t="s">
        <v>273</v>
      </c>
      <c r="B18" s="594">
        <f t="shared" si="0"/>
        <v>0</v>
      </c>
      <c r="C18" s="594">
        <f>'j. Cost Share'!E14</f>
        <v>0</v>
      </c>
      <c r="D18" s="594">
        <f>'Instructions and Summary'!B33</f>
        <v>0</v>
      </c>
      <c r="E18" s="595">
        <f t="shared" si="5"/>
        <v>0</v>
      </c>
      <c r="F18" s="596">
        <f>'j. Cost Share'!F14</f>
        <v>0</v>
      </c>
      <c r="G18" s="594">
        <f>'Instructions and Summary'!C33</f>
        <v>0</v>
      </c>
      <c r="H18" s="595">
        <f t="shared" si="1"/>
        <v>0</v>
      </c>
      <c r="I18" s="596">
        <f>'j. Cost Share'!G14</f>
        <v>0</v>
      </c>
      <c r="J18" s="594">
        <f>'Instructions and Summary'!D33</f>
        <v>0</v>
      </c>
      <c r="K18" s="594">
        <f t="shared" si="2"/>
        <v>0</v>
      </c>
      <c r="L18" s="594">
        <f>'j. Cost Share'!H14</f>
        <v>0</v>
      </c>
      <c r="M18" s="594">
        <f>'Instructions and Summary'!E33</f>
        <v>0</v>
      </c>
      <c r="N18" s="594">
        <f t="shared" si="3"/>
        <v>0</v>
      </c>
      <c r="O18" s="594">
        <f>'j. Cost Share'!I14</f>
        <v>0</v>
      </c>
      <c r="P18" s="594">
        <f>'Instructions and Summary'!F33</f>
        <v>0</v>
      </c>
      <c r="Q18" s="595">
        <f t="shared" si="4"/>
        <v>0</v>
      </c>
      <c r="R18" s="594">
        <f>'j. Cost Share'!J14</f>
        <v>0</v>
      </c>
      <c r="S18" s="594">
        <f>'Instructions and Summary'!G33</f>
        <v>0</v>
      </c>
    </row>
    <row r="19" spans="1:19" ht="13.5" thickBot="1" x14ac:dyDescent="0.3">
      <c r="A19" s="599" t="s">
        <v>136</v>
      </c>
      <c r="B19" s="600">
        <f t="shared" si="0"/>
        <v>0</v>
      </c>
      <c r="C19" s="601">
        <f>SUM(C17+C18)</f>
        <v>0</v>
      </c>
      <c r="D19" s="600">
        <f>'Instructions and Summary'!B34</f>
        <v>0</v>
      </c>
      <c r="E19" s="602">
        <f t="shared" si="5"/>
        <v>0</v>
      </c>
      <c r="F19" s="601">
        <f>SUM(F17+F18)</f>
        <v>0</v>
      </c>
      <c r="G19" s="600">
        <f>'Instructions and Summary'!C34</f>
        <v>0</v>
      </c>
      <c r="H19" s="602">
        <f t="shared" si="1"/>
        <v>0</v>
      </c>
      <c r="I19" s="601">
        <f>SUM(I17+I18)</f>
        <v>0</v>
      </c>
      <c r="J19" s="600">
        <f>'Instructions and Summary'!D34</f>
        <v>0</v>
      </c>
      <c r="K19" s="600">
        <f t="shared" si="2"/>
        <v>0</v>
      </c>
      <c r="L19" s="601">
        <f>SUM(L17+L18)</f>
        <v>0</v>
      </c>
      <c r="M19" s="600">
        <f>'Instructions and Summary'!E34</f>
        <v>0</v>
      </c>
      <c r="N19" s="600">
        <f t="shared" si="3"/>
        <v>0</v>
      </c>
      <c r="O19" s="601">
        <f>SUM(O17+O18)</f>
        <v>0</v>
      </c>
      <c r="P19" s="600">
        <f>'Instructions and Summary'!F34</f>
        <v>0</v>
      </c>
      <c r="Q19" s="602">
        <f t="shared" si="4"/>
        <v>0</v>
      </c>
      <c r="R19" s="601">
        <f>SUM(R17+R18)</f>
        <v>0</v>
      </c>
      <c r="S19" s="600">
        <f>'Instructions and Summary'!G34</f>
        <v>0</v>
      </c>
    </row>
    <row r="22" spans="1:19" x14ac:dyDescent="0.25">
      <c r="A22" s="568" t="s">
        <v>292</v>
      </c>
      <c r="B22" s="569"/>
      <c r="C22" s="569"/>
    </row>
    <row r="23" spans="1:19" x14ac:dyDescent="0.25">
      <c r="A23" s="570" t="s">
        <v>293</v>
      </c>
      <c r="B23" s="569"/>
      <c r="C23" s="569"/>
    </row>
    <row r="24" spans="1:19" ht="26" x14ac:dyDescent="0.25">
      <c r="A24" s="603" t="s">
        <v>275</v>
      </c>
      <c r="B24" s="603" t="s">
        <v>294</v>
      </c>
      <c r="C24" s="603" t="s">
        <v>295</v>
      </c>
    </row>
    <row r="25" spans="1:19" ht="14.5" x14ac:dyDescent="0.25">
      <c r="A25" s="604">
        <v>1</v>
      </c>
      <c r="B25" s="571"/>
      <c r="C25" s="572"/>
    </row>
    <row r="26" spans="1:19" ht="14.5" x14ac:dyDescent="0.25">
      <c r="A26" s="604">
        <v>2</v>
      </c>
      <c r="B26" s="571"/>
      <c r="C26" s="572"/>
    </row>
    <row r="27" spans="1:19" ht="14.5" x14ac:dyDescent="0.25">
      <c r="A27" s="604">
        <v>3</v>
      </c>
      <c r="B27" s="571"/>
      <c r="C27" s="572"/>
    </row>
    <row r="28" spans="1:19" ht="14.5" x14ac:dyDescent="0.25">
      <c r="A28" s="604">
        <v>4</v>
      </c>
      <c r="B28" s="571"/>
      <c r="C28" s="572"/>
    </row>
    <row r="29" spans="1:19" ht="14.5" x14ac:dyDescent="0.25">
      <c r="A29" s="604">
        <v>5</v>
      </c>
      <c r="B29" s="571"/>
      <c r="C29" s="572"/>
    </row>
    <row r="30" spans="1:19" ht="14.5" x14ac:dyDescent="0.25">
      <c r="A30" s="605" t="s">
        <v>263</v>
      </c>
      <c r="B30" s="606">
        <f>B25</f>
        <v>0</v>
      </c>
      <c r="C30" s="607">
        <f>C29</f>
        <v>0</v>
      </c>
    </row>
    <row r="34" spans="1:6" x14ac:dyDescent="0.25">
      <c r="A34" s="568" t="s">
        <v>274</v>
      </c>
    </row>
    <row r="35" spans="1:6" ht="13" thickBot="1" x14ac:dyDescent="0.3">
      <c r="A35" s="568" t="s">
        <v>296</v>
      </c>
    </row>
    <row r="36" spans="1:6" ht="13.5" thickBot="1" x14ac:dyDescent="0.3">
      <c r="A36" s="929" t="s">
        <v>275</v>
      </c>
      <c r="B36" s="931" t="s">
        <v>276</v>
      </c>
      <c r="C36" s="932"/>
      <c r="D36" s="931" t="s">
        <v>277</v>
      </c>
      <c r="E36" s="932"/>
      <c r="F36" s="933" t="s">
        <v>136</v>
      </c>
    </row>
    <row r="37" spans="1:6" ht="13.5" thickBot="1" x14ac:dyDescent="0.3">
      <c r="A37" s="930"/>
      <c r="B37" s="608" t="s">
        <v>278</v>
      </c>
      <c r="C37" s="608" t="s">
        <v>279</v>
      </c>
      <c r="D37" s="609" t="s">
        <v>278</v>
      </c>
      <c r="E37" s="610" t="s">
        <v>279</v>
      </c>
      <c r="F37" s="934"/>
    </row>
    <row r="38" spans="1:6" ht="15" thickBot="1" x14ac:dyDescent="0.4">
      <c r="A38" s="611">
        <v>1</v>
      </c>
      <c r="B38" s="612">
        <f>'Instructions and Summary'!C12</f>
        <v>0</v>
      </c>
      <c r="C38" s="613">
        <f t="shared" ref="C38:C43" si="6">IF(F38=0,0,B38/F38)</f>
        <v>0</v>
      </c>
      <c r="D38" s="612">
        <f>'Instructions and Summary'!D12</f>
        <v>0</v>
      </c>
      <c r="E38" s="614">
        <f t="shared" ref="E38:E43" si="7">IF(F38=0,0,D38/F38)</f>
        <v>0</v>
      </c>
      <c r="F38" s="612">
        <f>'Instructions and Summary'!G12</f>
        <v>0</v>
      </c>
    </row>
    <row r="39" spans="1:6" ht="15" thickBot="1" x14ac:dyDescent="0.4">
      <c r="A39" s="611">
        <v>2</v>
      </c>
      <c r="B39" s="612">
        <f>'Instructions and Summary'!C13</f>
        <v>0</v>
      </c>
      <c r="C39" s="613">
        <f t="shared" si="6"/>
        <v>0</v>
      </c>
      <c r="D39" s="612">
        <f>'Instructions and Summary'!D13</f>
        <v>0</v>
      </c>
      <c r="E39" s="614">
        <f t="shared" si="7"/>
        <v>0</v>
      </c>
      <c r="F39" s="612">
        <f>'Instructions and Summary'!G13</f>
        <v>0</v>
      </c>
    </row>
    <row r="40" spans="1:6" ht="15" thickBot="1" x14ac:dyDescent="0.4">
      <c r="A40" s="611">
        <v>3</v>
      </c>
      <c r="B40" s="612">
        <f>'Instructions and Summary'!C14</f>
        <v>0</v>
      </c>
      <c r="C40" s="613">
        <f t="shared" si="6"/>
        <v>0</v>
      </c>
      <c r="D40" s="612">
        <f>'Instructions and Summary'!D14</f>
        <v>0</v>
      </c>
      <c r="E40" s="614">
        <f t="shared" si="7"/>
        <v>0</v>
      </c>
      <c r="F40" s="612">
        <f>'Instructions and Summary'!G14</f>
        <v>0</v>
      </c>
    </row>
    <row r="41" spans="1:6" ht="15" thickBot="1" x14ac:dyDescent="0.4">
      <c r="A41" s="611">
        <v>4</v>
      </c>
      <c r="B41" s="612">
        <f>'Instructions and Summary'!C15</f>
        <v>0</v>
      </c>
      <c r="C41" s="613">
        <f t="shared" si="6"/>
        <v>0</v>
      </c>
      <c r="D41" s="612">
        <f>'Instructions and Summary'!D15</f>
        <v>0</v>
      </c>
      <c r="E41" s="614">
        <f t="shared" si="7"/>
        <v>0</v>
      </c>
      <c r="F41" s="612">
        <f>'Instructions and Summary'!G15</f>
        <v>0</v>
      </c>
    </row>
    <row r="42" spans="1:6" ht="15" thickBot="1" x14ac:dyDescent="0.4">
      <c r="A42" s="611">
        <v>5</v>
      </c>
      <c r="B42" s="612">
        <f>'Instructions and Summary'!C16</f>
        <v>0</v>
      </c>
      <c r="C42" s="613">
        <f t="shared" si="6"/>
        <v>0</v>
      </c>
      <c r="D42" s="612">
        <f>'Instructions and Summary'!D16</f>
        <v>0</v>
      </c>
      <c r="E42" s="614">
        <f t="shared" si="7"/>
        <v>0</v>
      </c>
      <c r="F42" s="612">
        <f>'Instructions and Summary'!G16</f>
        <v>0</v>
      </c>
    </row>
    <row r="43" spans="1:6" ht="15" thickBot="1" x14ac:dyDescent="0.4">
      <c r="A43" s="615" t="s">
        <v>263</v>
      </c>
      <c r="B43" s="616">
        <f>'Instructions and Summary'!C17</f>
        <v>0</v>
      </c>
      <c r="C43" s="617">
        <f t="shared" si="6"/>
        <v>0</v>
      </c>
      <c r="D43" s="616">
        <f>'Instructions and Summary'!D17</f>
        <v>0</v>
      </c>
      <c r="E43" s="618">
        <f t="shared" si="7"/>
        <v>0</v>
      </c>
      <c r="F43" s="616">
        <f>'Instructions and Summary'!G17</f>
        <v>0</v>
      </c>
    </row>
    <row r="46" spans="1:6" x14ac:dyDescent="0.25">
      <c r="A46" s="568" t="s">
        <v>297</v>
      </c>
    </row>
    <row r="47" spans="1:6" x14ac:dyDescent="0.25">
      <c r="A47" s="570" t="s">
        <v>298</v>
      </c>
    </row>
    <row r="48" spans="1:6" ht="52" x14ac:dyDescent="0.3">
      <c r="A48" s="619" t="s">
        <v>28</v>
      </c>
      <c r="B48" s="619" t="s">
        <v>280</v>
      </c>
      <c r="C48" s="624" t="s">
        <v>263</v>
      </c>
      <c r="D48" s="625" t="s">
        <v>281</v>
      </c>
      <c r="E48" s="625" t="s">
        <v>282</v>
      </c>
    </row>
    <row r="49" spans="1:5" ht="13" x14ac:dyDescent="0.3">
      <c r="A49" s="620" t="s">
        <v>264</v>
      </c>
      <c r="B49" s="573">
        <v>0</v>
      </c>
      <c r="C49" s="626">
        <f>'Instructions and Summary'!G20</f>
        <v>0</v>
      </c>
      <c r="D49" s="627">
        <f t="shared" ref="D49:D64" si="8">IF(B49=0,0,(C49/B49-1))</f>
        <v>0</v>
      </c>
      <c r="E49" s="627">
        <f t="shared" ref="E49:E64" si="9">IF($C$59=0,0,(C49/$C$59))</f>
        <v>0</v>
      </c>
    </row>
    <row r="50" spans="1:5" ht="13" x14ac:dyDescent="0.3">
      <c r="A50" s="620" t="s">
        <v>265</v>
      </c>
      <c r="B50" s="573">
        <v>0</v>
      </c>
      <c r="C50" s="626">
        <f>'Instructions and Summary'!G21</f>
        <v>0</v>
      </c>
      <c r="D50" s="627">
        <f t="shared" si="8"/>
        <v>0</v>
      </c>
      <c r="E50" s="627">
        <f t="shared" si="9"/>
        <v>0</v>
      </c>
    </row>
    <row r="51" spans="1:5" ht="13" x14ac:dyDescent="0.3">
      <c r="A51" s="620" t="s">
        <v>266</v>
      </c>
      <c r="B51" s="573">
        <v>0</v>
      </c>
      <c r="C51" s="626">
        <f>'Instructions and Summary'!G22</f>
        <v>0</v>
      </c>
      <c r="D51" s="627">
        <f t="shared" si="8"/>
        <v>0</v>
      </c>
      <c r="E51" s="627">
        <f t="shared" si="9"/>
        <v>0</v>
      </c>
    </row>
    <row r="52" spans="1:5" ht="13" x14ac:dyDescent="0.3">
      <c r="A52" s="620" t="s">
        <v>267</v>
      </c>
      <c r="B52" s="573">
        <v>0</v>
      </c>
      <c r="C52" s="626">
        <f>'Instructions and Summary'!G23</f>
        <v>0</v>
      </c>
      <c r="D52" s="627">
        <f t="shared" si="8"/>
        <v>0</v>
      </c>
      <c r="E52" s="627">
        <f t="shared" si="9"/>
        <v>0</v>
      </c>
    </row>
    <row r="53" spans="1:5" ht="13" x14ac:dyDescent="0.3">
      <c r="A53" s="620" t="s">
        <v>268</v>
      </c>
      <c r="B53" s="573">
        <v>0</v>
      </c>
      <c r="C53" s="626">
        <f>'Instructions and Summary'!G24</f>
        <v>0</v>
      </c>
      <c r="D53" s="627">
        <f t="shared" si="8"/>
        <v>0</v>
      </c>
      <c r="E53" s="627">
        <f t="shared" si="9"/>
        <v>0</v>
      </c>
    </row>
    <row r="54" spans="1:5" ht="13" x14ac:dyDescent="0.3">
      <c r="A54" s="620" t="s">
        <v>269</v>
      </c>
      <c r="B54" s="573">
        <v>0</v>
      </c>
      <c r="C54" s="626">
        <f>'Instructions and Summary'!G29</f>
        <v>0</v>
      </c>
      <c r="D54" s="627">
        <f t="shared" si="8"/>
        <v>0</v>
      </c>
      <c r="E54" s="627">
        <f t="shared" si="9"/>
        <v>0</v>
      </c>
    </row>
    <row r="55" spans="1:5" ht="13" x14ac:dyDescent="0.3">
      <c r="A55" s="620" t="s">
        <v>270</v>
      </c>
      <c r="B55" s="573">
        <v>0</v>
      </c>
      <c r="C55" s="626">
        <f>'Instructions and Summary'!G30</f>
        <v>0</v>
      </c>
      <c r="D55" s="627">
        <f t="shared" si="8"/>
        <v>0</v>
      </c>
      <c r="E55" s="627">
        <f t="shared" si="9"/>
        <v>0</v>
      </c>
    </row>
    <row r="56" spans="1:5" ht="13" x14ac:dyDescent="0.3">
      <c r="A56" s="620" t="s">
        <v>271</v>
      </c>
      <c r="B56" s="573">
        <v>0</v>
      </c>
      <c r="C56" s="626">
        <f>'Instructions and Summary'!G31</f>
        <v>0</v>
      </c>
      <c r="D56" s="627">
        <f t="shared" si="8"/>
        <v>0</v>
      </c>
      <c r="E56" s="627">
        <f t="shared" si="9"/>
        <v>0</v>
      </c>
    </row>
    <row r="57" spans="1:5" ht="13" x14ac:dyDescent="0.3">
      <c r="A57" s="621" t="s">
        <v>272</v>
      </c>
      <c r="B57" s="574">
        <v>0</v>
      </c>
      <c r="C57" s="626">
        <f>'Instructions and Summary'!G32</f>
        <v>0</v>
      </c>
      <c r="D57" s="627">
        <f t="shared" si="8"/>
        <v>0</v>
      </c>
      <c r="E57" s="627">
        <f t="shared" si="9"/>
        <v>0</v>
      </c>
    </row>
    <row r="58" spans="1:5" ht="13" x14ac:dyDescent="0.3">
      <c r="A58" s="620" t="s">
        <v>273</v>
      </c>
      <c r="B58" s="573">
        <v>0</v>
      </c>
      <c r="C58" s="626">
        <f>'Instructions and Summary'!G33</f>
        <v>0</v>
      </c>
      <c r="D58" s="627">
        <f t="shared" si="8"/>
        <v>0</v>
      </c>
      <c r="E58" s="627">
        <f t="shared" si="9"/>
        <v>0</v>
      </c>
    </row>
    <row r="59" spans="1:5" ht="13" x14ac:dyDescent="0.3">
      <c r="A59" s="622" t="s">
        <v>136</v>
      </c>
      <c r="B59" s="575">
        <v>0</v>
      </c>
      <c r="C59" s="628">
        <f>'Instructions and Summary'!G34</f>
        <v>0</v>
      </c>
      <c r="D59" s="629">
        <f t="shared" si="8"/>
        <v>0</v>
      </c>
      <c r="E59" s="629">
        <f t="shared" si="9"/>
        <v>0</v>
      </c>
    </row>
    <row r="60" spans="1:5" ht="13" x14ac:dyDescent="0.3">
      <c r="A60" s="623" t="s">
        <v>44</v>
      </c>
      <c r="B60" s="573">
        <v>0</v>
      </c>
      <c r="C60" s="626">
        <v>0</v>
      </c>
      <c r="D60" s="627">
        <f t="shared" si="8"/>
        <v>0</v>
      </c>
      <c r="E60" s="627">
        <f t="shared" si="9"/>
        <v>0</v>
      </c>
    </row>
    <row r="61" spans="1:5" ht="13" x14ac:dyDescent="0.3">
      <c r="A61" s="623" t="s">
        <v>283</v>
      </c>
      <c r="B61" s="576">
        <v>0</v>
      </c>
      <c r="C61" s="626">
        <f>IF('Instructions and Summary'!G28 =0,0,('Instructions and Summary'!C17-'Instructions and Summary'!G28))</f>
        <v>0</v>
      </c>
      <c r="D61" s="627">
        <f t="shared" si="8"/>
        <v>0</v>
      </c>
      <c r="E61" s="627">
        <f t="shared" si="9"/>
        <v>0</v>
      </c>
    </row>
    <row r="62" spans="1:5" ht="13" x14ac:dyDescent="0.3">
      <c r="A62" s="623" t="s">
        <v>284</v>
      </c>
      <c r="B62" s="576">
        <v>0</v>
      </c>
      <c r="C62" s="626">
        <f>'Instructions and Summary'!G28</f>
        <v>0</v>
      </c>
      <c r="D62" s="627">
        <f t="shared" si="8"/>
        <v>0</v>
      </c>
      <c r="E62" s="627">
        <f t="shared" si="9"/>
        <v>0</v>
      </c>
    </row>
    <row r="63" spans="1:5" ht="13" x14ac:dyDescent="0.3">
      <c r="A63" s="623" t="s">
        <v>285</v>
      </c>
      <c r="B63" s="576">
        <v>0</v>
      </c>
      <c r="C63" s="626">
        <f>C61+C62</f>
        <v>0</v>
      </c>
      <c r="D63" s="627">
        <f t="shared" si="8"/>
        <v>0</v>
      </c>
      <c r="E63" s="627">
        <f t="shared" si="9"/>
        <v>0</v>
      </c>
    </row>
    <row r="64" spans="1:5" ht="13" x14ac:dyDescent="0.3">
      <c r="A64" s="623" t="s">
        <v>286</v>
      </c>
      <c r="B64" s="576">
        <v>0</v>
      </c>
      <c r="C64" s="626">
        <f>'Instructions and Summary'!D17</f>
        <v>0</v>
      </c>
      <c r="D64" s="627">
        <f t="shared" si="8"/>
        <v>0</v>
      </c>
      <c r="E64" s="627">
        <f t="shared" si="9"/>
        <v>0</v>
      </c>
    </row>
    <row r="67" spans="8:26" x14ac:dyDescent="0.25">
      <c r="H67" s="577" t="s">
        <v>299</v>
      </c>
      <c r="I67" s="569"/>
      <c r="J67" s="569"/>
      <c r="K67" s="569"/>
      <c r="L67" s="569"/>
      <c r="M67" s="569"/>
      <c r="N67" s="569"/>
      <c r="O67" s="569"/>
      <c r="P67" s="569"/>
      <c r="Q67" s="569"/>
      <c r="R67" s="569"/>
      <c r="S67" s="569"/>
      <c r="T67" s="569"/>
    </row>
    <row r="68" spans="8:26" x14ac:dyDescent="0.25">
      <c r="H68" s="577" t="s">
        <v>312</v>
      </c>
      <c r="I68" s="569"/>
      <c r="J68" s="569"/>
      <c r="K68" s="569"/>
      <c r="L68" s="569"/>
      <c r="M68" s="569"/>
      <c r="N68" s="569"/>
      <c r="O68" s="569"/>
      <c r="P68" s="569"/>
      <c r="Q68" s="569"/>
      <c r="R68" s="569"/>
      <c r="S68" s="569"/>
      <c r="T68" s="569"/>
    </row>
    <row r="69" spans="8:26" ht="13" thickBot="1" x14ac:dyDescent="0.3">
      <c r="H69" s="578" t="s">
        <v>313</v>
      </c>
      <c r="I69" s="569"/>
      <c r="J69" s="569"/>
      <c r="K69" s="569"/>
      <c r="L69" s="569"/>
      <c r="M69" s="569"/>
      <c r="N69" s="569"/>
      <c r="O69" s="569"/>
      <c r="P69" s="569"/>
      <c r="Q69" s="569"/>
      <c r="R69" s="569"/>
      <c r="S69" s="569"/>
      <c r="T69" s="569"/>
    </row>
    <row r="70" spans="8:26" ht="21" x14ac:dyDescent="0.25">
      <c r="H70" s="630" t="s">
        <v>300</v>
      </c>
      <c r="I70" s="913" t="s">
        <v>97</v>
      </c>
      <c r="J70" s="914"/>
      <c r="K70" s="915"/>
      <c r="L70" s="913" t="s">
        <v>100</v>
      </c>
      <c r="M70" s="914"/>
      <c r="N70" s="915"/>
      <c r="O70" s="913" t="s">
        <v>301</v>
      </c>
      <c r="P70" s="914"/>
      <c r="Q70" s="915"/>
      <c r="R70" s="913" t="s">
        <v>227</v>
      </c>
      <c r="S70" s="914"/>
      <c r="T70" s="915"/>
      <c r="U70" s="913" t="s">
        <v>228</v>
      </c>
      <c r="V70" s="914"/>
      <c r="W70" s="915"/>
      <c r="X70" s="916" t="s">
        <v>136</v>
      </c>
      <c r="Y70" s="914"/>
      <c r="Z70" s="915"/>
    </row>
    <row r="71" spans="8:26" ht="21.5" thickBot="1" x14ac:dyDescent="0.3">
      <c r="H71" s="631"/>
      <c r="I71" s="632" t="s">
        <v>12</v>
      </c>
      <c r="J71" s="633" t="s">
        <v>128</v>
      </c>
      <c r="K71" s="634" t="s">
        <v>302</v>
      </c>
      <c r="L71" s="632" t="s">
        <v>12</v>
      </c>
      <c r="M71" s="633" t="s">
        <v>128</v>
      </c>
      <c r="N71" s="634" t="s">
        <v>303</v>
      </c>
      <c r="O71" s="632" t="s">
        <v>12</v>
      </c>
      <c r="P71" s="633" t="s">
        <v>128</v>
      </c>
      <c r="Q71" s="634" t="s">
        <v>304</v>
      </c>
      <c r="R71" s="632" t="s">
        <v>12</v>
      </c>
      <c r="S71" s="633" t="s">
        <v>128</v>
      </c>
      <c r="T71" s="634" t="s">
        <v>308</v>
      </c>
      <c r="U71" s="632" t="s">
        <v>12</v>
      </c>
      <c r="V71" s="633" t="s">
        <v>128</v>
      </c>
      <c r="W71" s="634" t="s">
        <v>309</v>
      </c>
      <c r="X71" s="635" t="s">
        <v>12</v>
      </c>
      <c r="Y71" s="633" t="s">
        <v>128</v>
      </c>
      <c r="Z71" s="634" t="s">
        <v>263</v>
      </c>
    </row>
    <row r="72" spans="8:26" x14ac:dyDescent="0.25">
      <c r="H72" s="642" t="str">
        <f>IF('f. Contractual'!B7="","",'f. Contractual'!B7)</f>
        <v/>
      </c>
      <c r="I72" s="643">
        <f>K72-J72</f>
        <v>0</v>
      </c>
      <c r="J72" s="387"/>
      <c r="K72" s="644">
        <f>'f. Contractual'!D7</f>
        <v>0</v>
      </c>
      <c r="L72" s="643">
        <f>N72-M72</f>
        <v>0</v>
      </c>
      <c r="M72" s="387"/>
      <c r="N72" s="644">
        <f>'f. Contractual'!E7</f>
        <v>0</v>
      </c>
      <c r="O72" s="643">
        <f>Q72-P72</f>
        <v>0</v>
      </c>
      <c r="P72" s="387"/>
      <c r="Q72" s="644">
        <f>'f. Contractual'!F7</f>
        <v>0</v>
      </c>
      <c r="R72" s="643">
        <f>T72-S72</f>
        <v>0</v>
      </c>
      <c r="S72" s="387"/>
      <c r="T72" s="644">
        <f>'f. Contractual'!G7</f>
        <v>0</v>
      </c>
      <c r="U72" s="643">
        <f t="shared" ref="U72:U81" si="10">W72-V72</f>
        <v>0</v>
      </c>
      <c r="V72" s="387"/>
      <c r="W72" s="644">
        <f>'f. Contractual'!H7</f>
        <v>0</v>
      </c>
      <c r="X72" s="645">
        <f>Z72-Y72</f>
        <v>0</v>
      </c>
      <c r="Y72" s="388"/>
      <c r="Z72" s="636">
        <f>'f. Contractual'!I7</f>
        <v>0</v>
      </c>
    </row>
    <row r="73" spans="8:26" x14ac:dyDescent="0.25">
      <c r="H73" s="642" t="str">
        <f>IF('f. Contractual'!B8="","",'f. Contractual'!B8)</f>
        <v/>
      </c>
      <c r="I73" s="643">
        <f t="shared" ref="I73:I81" si="11">K73-J73</f>
        <v>0</v>
      </c>
      <c r="J73" s="389"/>
      <c r="K73" s="644">
        <f>'f. Contractual'!D8</f>
        <v>0</v>
      </c>
      <c r="L73" s="643">
        <f t="shared" ref="L73:L81" si="12">N73-M73</f>
        <v>0</v>
      </c>
      <c r="M73" s="389"/>
      <c r="N73" s="644">
        <f>'f. Contractual'!E8</f>
        <v>0</v>
      </c>
      <c r="O73" s="643">
        <f t="shared" ref="O73:O81" si="13">Q73-P73</f>
        <v>0</v>
      </c>
      <c r="P73" s="389"/>
      <c r="Q73" s="644">
        <f>'f. Contractual'!F8</f>
        <v>0</v>
      </c>
      <c r="R73" s="643">
        <f t="shared" ref="R73:R81" si="14">T73-S73</f>
        <v>0</v>
      </c>
      <c r="S73" s="389"/>
      <c r="T73" s="644">
        <f>'f. Contractual'!G8</f>
        <v>0</v>
      </c>
      <c r="U73" s="643">
        <f t="shared" si="10"/>
        <v>0</v>
      </c>
      <c r="V73" s="389"/>
      <c r="W73" s="644">
        <f>'f. Contractual'!H8</f>
        <v>0</v>
      </c>
      <c r="X73" s="645">
        <f t="shared" ref="X73:X81" si="15">Z73-Y73</f>
        <v>0</v>
      </c>
      <c r="Y73" s="390"/>
      <c r="Z73" s="636">
        <f>'f. Contractual'!I8</f>
        <v>0</v>
      </c>
    </row>
    <row r="74" spans="8:26" x14ac:dyDescent="0.25">
      <c r="H74" s="642" t="str">
        <f>IF('f. Contractual'!B9="","",'f. Contractual'!B9)</f>
        <v/>
      </c>
      <c r="I74" s="643">
        <f t="shared" si="11"/>
        <v>0</v>
      </c>
      <c r="J74" s="389"/>
      <c r="K74" s="644">
        <f>'f. Contractual'!D9</f>
        <v>0</v>
      </c>
      <c r="L74" s="643">
        <f t="shared" si="12"/>
        <v>0</v>
      </c>
      <c r="M74" s="389"/>
      <c r="N74" s="644">
        <f>'f. Contractual'!E9</f>
        <v>0</v>
      </c>
      <c r="O74" s="643">
        <f t="shared" si="13"/>
        <v>0</v>
      </c>
      <c r="P74" s="389"/>
      <c r="Q74" s="644">
        <f>'f. Contractual'!F9</f>
        <v>0</v>
      </c>
      <c r="R74" s="643">
        <f t="shared" si="14"/>
        <v>0</v>
      </c>
      <c r="S74" s="389"/>
      <c r="T74" s="644">
        <f>'f. Contractual'!G9</f>
        <v>0</v>
      </c>
      <c r="U74" s="643">
        <f t="shared" si="10"/>
        <v>0</v>
      </c>
      <c r="V74" s="389"/>
      <c r="W74" s="644">
        <f>'f. Contractual'!H9</f>
        <v>0</v>
      </c>
      <c r="X74" s="645">
        <f t="shared" si="15"/>
        <v>0</v>
      </c>
      <c r="Y74" s="390"/>
      <c r="Z74" s="636">
        <f>'f. Contractual'!I9</f>
        <v>0</v>
      </c>
    </row>
    <row r="75" spans="8:26" x14ac:dyDescent="0.25">
      <c r="H75" s="642" t="str">
        <f>IF('f. Contractual'!B10="","",'f. Contractual'!B10)</f>
        <v/>
      </c>
      <c r="I75" s="643">
        <f t="shared" si="11"/>
        <v>0</v>
      </c>
      <c r="J75" s="389"/>
      <c r="K75" s="644">
        <f>'f. Contractual'!D10</f>
        <v>0</v>
      </c>
      <c r="L75" s="643">
        <f t="shared" si="12"/>
        <v>0</v>
      </c>
      <c r="M75" s="389"/>
      <c r="N75" s="644">
        <f>'f. Contractual'!E10</f>
        <v>0</v>
      </c>
      <c r="O75" s="643">
        <f t="shared" si="13"/>
        <v>0</v>
      </c>
      <c r="P75" s="389"/>
      <c r="Q75" s="644">
        <f>'f. Contractual'!F10</f>
        <v>0</v>
      </c>
      <c r="R75" s="643">
        <f t="shared" si="14"/>
        <v>0</v>
      </c>
      <c r="S75" s="389"/>
      <c r="T75" s="644">
        <f>'f. Contractual'!G10</f>
        <v>0</v>
      </c>
      <c r="U75" s="643">
        <f t="shared" si="10"/>
        <v>0</v>
      </c>
      <c r="V75" s="389"/>
      <c r="W75" s="644">
        <f>'f. Contractual'!H10</f>
        <v>0</v>
      </c>
      <c r="X75" s="645">
        <f t="shared" si="15"/>
        <v>0</v>
      </c>
      <c r="Y75" s="390"/>
      <c r="Z75" s="636">
        <f>'f. Contractual'!I10</f>
        <v>0</v>
      </c>
    </row>
    <row r="76" spans="8:26" x14ac:dyDescent="0.25">
      <c r="H76" s="642" t="str">
        <f>IF('f. Contractual'!B11="","",'f. Contractual'!B11)</f>
        <v/>
      </c>
      <c r="I76" s="643">
        <f t="shared" si="11"/>
        <v>0</v>
      </c>
      <c r="J76" s="389"/>
      <c r="K76" s="644">
        <f>'f. Contractual'!D11</f>
        <v>0</v>
      </c>
      <c r="L76" s="643">
        <f t="shared" si="12"/>
        <v>0</v>
      </c>
      <c r="M76" s="389"/>
      <c r="N76" s="644">
        <f>'f. Contractual'!E11</f>
        <v>0</v>
      </c>
      <c r="O76" s="643">
        <f t="shared" si="13"/>
        <v>0</v>
      </c>
      <c r="P76" s="389"/>
      <c r="Q76" s="644">
        <f>'f. Contractual'!F11</f>
        <v>0</v>
      </c>
      <c r="R76" s="643">
        <f t="shared" si="14"/>
        <v>0</v>
      </c>
      <c r="S76" s="389"/>
      <c r="T76" s="644">
        <f>'f. Contractual'!G11</f>
        <v>0</v>
      </c>
      <c r="U76" s="643">
        <f t="shared" si="10"/>
        <v>0</v>
      </c>
      <c r="V76" s="389"/>
      <c r="W76" s="644">
        <f>'f. Contractual'!H11</f>
        <v>0</v>
      </c>
      <c r="X76" s="645">
        <f t="shared" si="15"/>
        <v>0</v>
      </c>
      <c r="Y76" s="390"/>
      <c r="Z76" s="636">
        <f>'f. Contractual'!I11</f>
        <v>0</v>
      </c>
    </row>
    <row r="77" spans="8:26" x14ac:dyDescent="0.25">
      <c r="H77" s="642" t="str">
        <f>IF('f. Contractual'!B12="","",'f. Contractual'!B12)</f>
        <v/>
      </c>
      <c r="I77" s="643">
        <f t="shared" si="11"/>
        <v>0</v>
      </c>
      <c r="J77" s="389"/>
      <c r="K77" s="644">
        <f>'f. Contractual'!D12</f>
        <v>0</v>
      </c>
      <c r="L77" s="643">
        <f t="shared" si="12"/>
        <v>0</v>
      </c>
      <c r="M77" s="389"/>
      <c r="N77" s="644">
        <f>'f. Contractual'!E12</f>
        <v>0</v>
      </c>
      <c r="O77" s="643">
        <f t="shared" si="13"/>
        <v>0</v>
      </c>
      <c r="P77" s="389"/>
      <c r="Q77" s="644">
        <f>'f. Contractual'!F12</f>
        <v>0</v>
      </c>
      <c r="R77" s="643">
        <f t="shared" si="14"/>
        <v>0</v>
      </c>
      <c r="S77" s="389"/>
      <c r="T77" s="644">
        <f>'f. Contractual'!G12</f>
        <v>0</v>
      </c>
      <c r="U77" s="643">
        <f t="shared" si="10"/>
        <v>0</v>
      </c>
      <c r="V77" s="389"/>
      <c r="W77" s="644">
        <f>'f. Contractual'!H12</f>
        <v>0</v>
      </c>
      <c r="X77" s="645">
        <f t="shared" si="15"/>
        <v>0</v>
      </c>
      <c r="Y77" s="390"/>
      <c r="Z77" s="636">
        <f>'f. Contractual'!I12</f>
        <v>0</v>
      </c>
    </row>
    <row r="78" spans="8:26" x14ac:dyDescent="0.25">
      <c r="H78" s="642" t="str">
        <f>IF('f. Contractual'!B13="","",'f. Contractual'!B13)</f>
        <v/>
      </c>
      <c r="I78" s="643">
        <f t="shared" si="11"/>
        <v>0</v>
      </c>
      <c r="J78" s="389"/>
      <c r="K78" s="644">
        <f>'f. Contractual'!D13</f>
        <v>0</v>
      </c>
      <c r="L78" s="643">
        <f t="shared" si="12"/>
        <v>0</v>
      </c>
      <c r="M78" s="389"/>
      <c r="N78" s="644">
        <f>'f. Contractual'!E13</f>
        <v>0</v>
      </c>
      <c r="O78" s="643">
        <f t="shared" si="13"/>
        <v>0</v>
      </c>
      <c r="P78" s="389"/>
      <c r="Q78" s="644">
        <f>'f. Contractual'!F13</f>
        <v>0</v>
      </c>
      <c r="R78" s="643">
        <f t="shared" si="14"/>
        <v>0</v>
      </c>
      <c r="S78" s="389"/>
      <c r="T78" s="644">
        <f>'f. Contractual'!G13</f>
        <v>0</v>
      </c>
      <c r="U78" s="643">
        <f t="shared" si="10"/>
        <v>0</v>
      </c>
      <c r="V78" s="389"/>
      <c r="W78" s="644">
        <f>'f. Contractual'!H13</f>
        <v>0</v>
      </c>
      <c r="X78" s="645">
        <f t="shared" si="15"/>
        <v>0</v>
      </c>
      <c r="Y78" s="390"/>
      <c r="Z78" s="636">
        <f>'f. Contractual'!I13</f>
        <v>0</v>
      </c>
    </row>
    <row r="79" spans="8:26" x14ac:dyDescent="0.25">
      <c r="H79" s="642" t="str">
        <f>IF('f. Contractual'!B14="","",'f. Contractual'!B14)</f>
        <v/>
      </c>
      <c r="I79" s="643">
        <f t="shared" si="11"/>
        <v>0</v>
      </c>
      <c r="J79" s="389"/>
      <c r="K79" s="644">
        <f>'f. Contractual'!D14</f>
        <v>0</v>
      </c>
      <c r="L79" s="643">
        <f t="shared" si="12"/>
        <v>0</v>
      </c>
      <c r="M79" s="389"/>
      <c r="N79" s="644">
        <f>'f. Contractual'!E14</f>
        <v>0</v>
      </c>
      <c r="O79" s="643">
        <f t="shared" si="13"/>
        <v>0</v>
      </c>
      <c r="P79" s="389"/>
      <c r="Q79" s="644">
        <f>'f. Contractual'!F14</f>
        <v>0</v>
      </c>
      <c r="R79" s="643">
        <f t="shared" si="14"/>
        <v>0</v>
      </c>
      <c r="S79" s="389"/>
      <c r="T79" s="644">
        <f>'f. Contractual'!G14</f>
        <v>0</v>
      </c>
      <c r="U79" s="643">
        <f t="shared" si="10"/>
        <v>0</v>
      </c>
      <c r="V79" s="389"/>
      <c r="W79" s="644">
        <f>'f. Contractual'!H14</f>
        <v>0</v>
      </c>
      <c r="X79" s="645">
        <f t="shared" si="15"/>
        <v>0</v>
      </c>
      <c r="Y79" s="390"/>
      <c r="Z79" s="636">
        <f>'f. Contractual'!I14</f>
        <v>0</v>
      </c>
    </row>
    <row r="80" spans="8:26" x14ac:dyDescent="0.25">
      <c r="H80" s="642" t="str">
        <f>IF('f. Contractual'!B15="","",'f. Contractual'!B15)</f>
        <v/>
      </c>
      <c r="I80" s="643">
        <f t="shared" si="11"/>
        <v>0</v>
      </c>
      <c r="J80" s="389"/>
      <c r="K80" s="644">
        <f>'f. Contractual'!D15</f>
        <v>0</v>
      </c>
      <c r="L80" s="643">
        <f t="shared" si="12"/>
        <v>0</v>
      </c>
      <c r="M80" s="389"/>
      <c r="N80" s="644">
        <f>'f. Contractual'!E15</f>
        <v>0</v>
      </c>
      <c r="O80" s="643">
        <f t="shared" si="13"/>
        <v>0</v>
      </c>
      <c r="P80" s="389"/>
      <c r="Q80" s="644">
        <f>'f. Contractual'!F15</f>
        <v>0</v>
      </c>
      <c r="R80" s="643">
        <f t="shared" si="14"/>
        <v>0</v>
      </c>
      <c r="S80" s="389"/>
      <c r="T80" s="644">
        <f>'f. Contractual'!G15</f>
        <v>0</v>
      </c>
      <c r="U80" s="643">
        <f t="shared" si="10"/>
        <v>0</v>
      </c>
      <c r="V80" s="389"/>
      <c r="W80" s="644">
        <f>'f. Contractual'!H15</f>
        <v>0</v>
      </c>
      <c r="X80" s="645">
        <f t="shared" si="15"/>
        <v>0</v>
      </c>
      <c r="Y80" s="390"/>
      <c r="Z80" s="636">
        <f>'f. Contractual'!I15</f>
        <v>0</v>
      </c>
    </row>
    <row r="81" spans="8:26" x14ac:dyDescent="0.25">
      <c r="H81" s="642" t="str">
        <f>IF('f. Contractual'!B16="","",'f. Contractual'!B16)</f>
        <v/>
      </c>
      <c r="I81" s="643">
        <f t="shared" si="11"/>
        <v>0</v>
      </c>
      <c r="J81" s="389"/>
      <c r="K81" s="644">
        <f>'f. Contractual'!D16</f>
        <v>0</v>
      </c>
      <c r="L81" s="643">
        <f t="shared" si="12"/>
        <v>0</v>
      </c>
      <c r="M81" s="389"/>
      <c r="N81" s="644">
        <f>'f. Contractual'!E16</f>
        <v>0</v>
      </c>
      <c r="O81" s="643">
        <f t="shared" si="13"/>
        <v>0</v>
      </c>
      <c r="P81" s="389"/>
      <c r="Q81" s="644">
        <f>'f. Contractual'!F16</f>
        <v>0</v>
      </c>
      <c r="R81" s="643">
        <f t="shared" si="14"/>
        <v>0</v>
      </c>
      <c r="S81" s="389"/>
      <c r="T81" s="644">
        <f>'f. Contractual'!G16</f>
        <v>0</v>
      </c>
      <c r="U81" s="643">
        <f t="shared" si="10"/>
        <v>0</v>
      </c>
      <c r="V81" s="389"/>
      <c r="W81" s="644">
        <f>'f. Contractual'!H16</f>
        <v>0</v>
      </c>
      <c r="X81" s="645">
        <f t="shared" si="15"/>
        <v>0</v>
      </c>
      <c r="Y81" s="390"/>
      <c r="Z81" s="636">
        <f>'f. Contractual'!I16</f>
        <v>0</v>
      </c>
    </row>
    <row r="82" spans="8:26" ht="13" thickBot="1" x14ac:dyDescent="0.3">
      <c r="H82" s="638"/>
      <c r="I82" s="639">
        <f>K82-J82</f>
        <v>0</v>
      </c>
      <c r="J82" s="640">
        <f>SUM(J72:J81)</f>
        <v>0</v>
      </c>
      <c r="K82" s="637">
        <f>'f. Contractual'!D17</f>
        <v>0</v>
      </c>
      <c r="L82" s="639">
        <f>N82-M82</f>
        <v>0</v>
      </c>
      <c r="M82" s="640">
        <f>SUM(M72:M81)</f>
        <v>0</v>
      </c>
      <c r="N82" s="637">
        <f>'f. Contractual'!E17</f>
        <v>0</v>
      </c>
      <c r="O82" s="639">
        <f>Q82-P82</f>
        <v>0</v>
      </c>
      <c r="P82" s="640">
        <f>SUM(P72:P81)</f>
        <v>0</v>
      </c>
      <c r="Q82" s="637">
        <f>'f. Contractual'!F17</f>
        <v>0</v>
      </c>
      <c r="R82" s="639">
        <f>T82-S82</f>
        <v>0</v>
      </c>
      <c r="S82" s="640">
        <f>SUM(S72:S81)</f>
        <v>0</v>
      </c>
      <c r="T82" s="637">
        <f>'f. Contractual'!G17</f>
        <v>0</v>
      </c>
      <c r="U82" s="639">
        <f>W82-V82</f>
        <v>0</v>
      </c>
      <c r="V82" s="640">
        <f>SUM(V72:V81)</f>
        <v>0</v>
      </c>
      <c r="W82" s="637">
        <f>'f. Contractual'!H17</f>
        <v>0</v>
      </c>
      <c r="X82" s="641">
        <f>Z82-Y82</f>
        <v>0</v>
      </c>
      <c r="Y82" s="640">
        <f>SUM(Y72:Y81)</f>
        <v>0</v>
      </c>
      <c r="Z82" s="637">
        <f>'f. Contractual'!I17</f>
        <v>0</v>
      </c>
    </row>
    <row r="84" spans="8:26" x14ac:dyDescent="0.25">
      <c r="H84" s="577" t="s">
        <v>305</v>
      </c>
      <c r="I84" s="577"/>
      <c r="J84" s="577"/>
      <c r="K84" s="577"/>
      <c r="L84" s="577"/>
    </row>
    <row r="85" spans="8:26" ht="13" thickBot="1" x14ac:dyDescent="0.3">
      <c r="H85" s="577" t="s">
        <v>310</v>
      </c>
      <c r="I85" s="577"/>
      <c r="J85" s="577"/>
      <c r="K85" s="577"/>
      <c r="L85" s="577"/>
    </row>
    <row r="86" spans="8:26" ht="21.5" thickBot="1" x14ac:dyDescent="0.3">
      <c r="H86" s="646" t="s">
        <v>306</v>
      </c>
      <c r="I86" s="647" t="s">
        <v>97</v>
      </c>
      <c r="J86" s="647" t="s">
        <v>100</v>
      </c>
      <c r="K86" s="648" t="s">
        <v>98</v>
      </c>
      <c r="L86" s="648" t="s">
        <v>98</v>
      </c>
      <c r="M86" s="648" t="s">
        <v>98</v>
      </c>
      <c r="N86" s="649" t="s">
        <v>121</v>
      </c>
    </row>
    <row r="87" spans="8:26" x14ac:dyDescent="0.25">
      <c r="H87" s="650" t="str">
        <f>IF('f. Contractual'!B21="","",'f. Contractual'!B21)</f>
        <v/>
      </c>
      <c r="I87" s="651">
        <f>'f. Contractual'!D21</f>
        <v>0</v>
      </c>
      <c r="J87" s="651">
        <f>'f. Contractual'!E21</f>
        <v>0</v>
      </c>
      <c r="K87" s="651">
        <f>'f. Contractual'!F21</f>
        <v>0</v>
      </c>
      <c r="L87" s="651">
        <f>'f. Contractual'!G21</f>
        <v>0</v>
      </c>
      <c r="M87" s="651">
        <f>'f. Contractual'!H21</f>
        <v>0</v>
      </c>
      <c r="N87" s="652">
        <f>'f. Contractual'!I21</f>
        <v>0</v>
      </c>
    </row>
    <row r="88" spans="8:26" x14ac:dyDescent="0.25">
      <c r="H88" s="650" t="str">
        <f>IF('f. Contractual'!B22="","",'f. Contractual'!B22)</f>
        <v/>
      </c>
      <c r="I88" s="651">
        <f>'f. Contractual'!D22</f>
        <v>0</v>
      </c>
      <c r="J88" s="651">
        <f>'f. Contractual'!E22</f>
        <v>0</v>
      </c>
      <c r="K88" s="651">
        <f>'f. Contractual'!F22</f>
        <v>0</v>
      </c>
      <c r="L88" s="651">
        <f>'f. Contractual'!G22</f>
        <v>0</v>
      </c>
      <c r="M88" s="651">
        <f>'f. Contractual'!H22</f>
        <v>0</v>
      </c>
      <c r="N88" s="652">
        <f>'f. Contractual'!I22</f>
        <v>0</v>
      </c>
    </row>
    <row r="89" spans="8:26" x14ac:dyDescent="0.25">
      <c r="H89" s="650" t="str">
        <f>IF('f. Contractual'!B23="","",'f. Contractual'!B23)</f>
        <v/>
      </c>
      <c r="I89" s="651">
        <f>'f. Contractual'!D23</f>
        <v>0</v>
      </c>
      <c r="J89" s="651">
        <f>'f. Contractual'!E23</f>
        <v>0</v>
      </c>
      <c r="K89" s="651">
        <f>'f. Contractual'!F23</f>
        <v>0</v>
      </c>
      <c r="L89" s="651">
        <f>'f. Contractual'!G23</f>
        <v>0</v>
      </c>
      <c r="M89" s="651">
        <f>'f. Contractual'!H23</f>
        <v>0</v>
      </c>
      <c r="N89" s="652">
        <f>'f. Contractual'!I23</f>
        <v>0</v>
      </c>
    </row>
    <row r="90" spans="8:26" x14ac:dyDescent="0.25">
      <c r="H90" s="650" t="str">
        <f>IF('f. Contractual'!B24="","",'f. Contractual'!B24)</f>
        <v/>
      </c>
      <c r="I90" s="651">
        <f>'f. Contractual'!D24</f>
        <v>0</v>
      </c>
      <c r="J90" s="651">
        <f>'f. Contractual'!E24</f>
        <v>0</v>
      </c>
      <c r="K90" s="651">
        <f>'f. Contractual'!F24</f>
        <v>0</v>
      </c>
      <c r="L90" s="651">
        <f>'f. Contractual'!G24</f>
        <v>0</v>
      </c>
      <c r="M90" s="651">
        <f>'f. Contractual'!H24</f>
        <v>0</v>
      </c>
      <c r="N90" s="652">
        <f>'f. Contractual'!I24</f>
        <v>0</v>
      </c>
    </row>
    <row r="91" spans="8:26" x14ac:dyDescent="0.25">
      <c r="H91" s="650" t="str">
        <f>IF('f. Contractual'!B25="","",'f. Contractual'!B25)</f>
        <v/>
      </c>
      <c r="I91" s="651">
        <f>'f. Contractual'!D25</f>
        <v>0</v>
      </c>
      <c r="J91" s="651">
        <f>'f. Contractual'!E25</f>
        <v>0</v>
      </c>
      <c r="K91" s="651">
        <f>'f. Contractual'!F25</f>
        <v>0</v>
      </c>
      <c r="L91" s="651">
        <f>'f. Contractual'!G25</f>
        <v>0</v>
      </c>
      <c r="M91" s="651">
        <f>'f. Contractual'!H25</f>
        <v>0</v>
      </c>
      <c r="N91" s="652">
        <f>'f. Contractual'!I25</f>
        <v>0</v>
      </c>
    </row>
    <row r="92" spans="8:26" x14ac:dyDescent="0.25">
      <c r="H92" s="650" t="str">
        <f>IF('f. Contractual'!B26="","",'f. Contractual'!B26)</f>
        <v/>
      </c>
      <c r="I92" s="651">
        <f>'f. Contractual'!D26</f>
        <v>0</v>
      </c>
      <c r="J92" s="651">
        <f>'f. Contractual'!E26</f>
        <v>0</v>
      </c>
      <c r="K92" s="651">
        <f>'f. Contractual'!F26</f>
        <v>0</v>
      </c>
      <c r="L92" s="651">
        <f>'f. Contractual'!G26</f>
        <v>0</v>
      </c>
      <c r="M92" s="651">
        <f>'f. Contractual'!H26</f>
        <v>0</v>
      </c>
      <c r="N92" s="652">
        <f>'f. Contractual'!I26</f>
        <v>0</v>
      </c>
    </row>
    <row r="93" spans="8:26" x14ac:dyDescent="0.25">
      <c r="H93" s="650" t="str">
        <f>IF('f. Contractual'!B27="","",'f. Contractual'!B27)</f>
        <v/>
      </c>
      <c r="I93" s="651">
        <f>'f. Contractual'!D27</f>
        <v>0</v>
      </c>
      <c r="J93" s="651">
        <f>'f. Contractual'!E27</f>
        <v>0</v>
      </c>
      <c r="K93" s="651">
        <f>'f. Contractual'!F27</f>
        <v>0</v>
      </c>
      <c r="L93" s="651">
        <f>'f. Contractual'!G27</f>
        <v>0</v>
      </c>
      <c r="M93" s="651">
        <f>'f. Contractual'!H27</f>
        <v>0</v>
      </c>
      <c r="N93" s="652">
        <f>'f. Contractual'!I27</f>
        <v>0</v>
      </c>
    </row>
    <row r="94" spans="8:26" ht="13" thickBot="1" x14ac:dyDescent="0.3">
      <c r="H94" s="653"/>
      <c r="I94" s="654">
        <f>'f. Contractual'!D28</f>
        <v>0</v>
      </c>
      <c r="J94" s="654">
        <f>'f. Contractual'!E28</f>
        <v>0</v>
      </c>
      <c r="K94" s="654">
        <f>'f. Contractual'!F28</f>
        <v>0</v>
      </c>
      <c r="L94" s="654">
        <f>'f. Contractual'!G28</f>
        <v>0</v>
      </c>
      <c r="M94" s="654">
        <f>'f. Contractual'!H28</f>
        <v>0</v>
      </c>
      <c r="N94" s="655">
        <f>'f. Contractual'!I28</f>
        <v>0</v>
      </c>
    </row>
    <row r="96" spans="8:26" x14ac:dyDescent="0.25">
      <c r="H96" s="577" t="s">
        <v>307</v>
      </c>
      <c r="I96" s="577"/>
      <c r="J96" s="577"/>
      <c r="K96" s="577"/>
      <c r="L96" s="577"/>
    </row>
    <row r="97" spans="8:14" ht="13" thickBot="1" x14ac:dyDescent="0.3">
      <c r="H97" s="577" t="s">
        <v>311</v>
      </c>
      <c r="I97" s="577"/>
      <c r="J97" s="577"/>
      <c r="K97" s="577"/>
      <c r="L97" s="577"/>
    </row>
    <row r="98" spans="8:14" ht="21.5" thickBot="1" x14ac:dyDescent="0.3">
      <c r="H98" s="646" t="s">
        <v>156</v>
      </c>
      <c r="I98" s="647" t="s">
        <v>97</v>
      </c>
      <c r="J98" s="647" t="s">
        <v>100</v>
      </c>
      <c r="K98" s="648" t="s">
        <v>98</v>
      </c>
      <c r="L98" s="648" t="s">
        <v>98</v>
      </c>
      <c r="M98" s="648" t="s">
        <v>98</v>
      </c>
      <c r="N98" s="649" t="s">
        <v>121</v>
      </c>
    </row>
    <row r="99" spans="8:14" x14ac:dyDescent="0.25">
      <c r="H99" s="650" t="str">
        <f>IF('f. Contractual'!B31="","",'f. Contractual'!B31)</f>
        <v/>
      </c>
      <c r="I99" s="651">
        <f>'f. Contractual'!D31</f>
        <v>0</v>
      </c>
      <c r="J99" s="651">
        <f>'f. Contractual'!E31</f>
        <v>0</v>
      </c>
      <c r="K99" s="651">
        <f>'f. Contractual'!F31</f>
        <v>0</v>
      </c>
      <c r="L99" s="651">
        <f>'f. Contractual'!G31</f>
        <v>0</v>
      </c>
      <c r="M99" s="651">
        <f>'f. Contractual'!H31</f>
        <v>0</v>
      </c>
      <c r="N99" s="652">
        <f>'f. Contractual'!I31</f>
        <v>0</v>
      </c>
    </row>
    <row r="100" spans="8:14" x14ac:dyDescent="0.25">
      <c r="H100" s="650" t="str">
        <f>IF('f. Contractual'!B32="","",'f. Contractual'!B32)</f>
        <v/>
      </c>
      <c r="I100" s="651">
        <f>'f. Contractual'!D32</f>
        <v>0</v>
      </c>
      <c r="J100" s="651">
        <f>'f. Contractual'!E32</f>
        <v>0</v>
      </c>
      <c r="K100" s="651">
        <f>'f. Contractual'!F32</f>
        <v>0</v>
      </c>
      <c r="L100" s="651">
        <f>'f. Contractual'!G32</f>
        <v>0</v>
      </c>
      <c r="M100" s="651">
        <f>'f. Contractual'!H32</f>
        <v>0</v>
      </c>
      <c r="N100" s="652">
        <f>'f. Contractual'!I32</f>
        <v>0</v>
      </c>
    </row>
    <row r="101" spans="8:14" x14ac:dyDescent="0.25">
      <c r="H101" s="650" t="str">
        <f>IF('f. Contractual'!B33="","",'f. Contractual'!B33)</f>
        <v/>
      </c>
      <c r="I101" s="651">
        <f>'f. Contractual'!D33</f>
        <v>0</v>
      </c>
      <c r="J101" s="651">
        <f>'f. Contractual'!E33</f>
        <v>0</v>
      </c>
      <c r="K101" s="651">
        <f>'f. Contractual'!F33</f>
        <v>0</v>
      </c>
      <c r="L101" s="651">
        <f>'f. Contractual'!G33</f>
        <v>0</v>
      </c>
      <c r="M101" s="651">
        <f>'f. Contractual'!H33</f>
        <v>0</v>
      </c>
      <c r="N101" s="652">
        <f>'f. Contractual'!I33</f>
        <v>0</v>
      </c>
    </row>
    <row r="102" spans="8:14" x14ac:dyDescent="0.25">
      <c r="H102" s="650" t="str">
        <f>IF('f. Contractual'!B34="","",'f. Contractual'!B34)</f>
        <v/>
      </c>
      <c r="I102" s="651">
        <f>'f. Contractual'!D34</f>
        <v>0</v>
      </c>
      <c r="J102" s="651">
        <f>'f. Contractual'!E34</f>
        <v>0</v>
      </c>
      <c r="K102" s="651">
        <f>'f. Contractual'!F34</f>
        <v>0</v>
      </c>
      <c r="L102" s="651">
        <f>'f. Contractual'!G34</f>
        <v>0</v>
      </c>
      <c r="M102" s="651">
        <f>'f. Contractual'!H34</f>
        <v>0</v>
      </c>
      <c r="N102" s="652">
        <f>'f. Contractual'!I34</f>
        <v>0</v>
      </c>
    </row>
    <row r="103" spans="8:14" ht="13" thickBot="1" x14ac:dyDescent="0.3">
      <c r="H103" s="653"/>
      <c r="I103" s="654">
        <f>'f. Contractual'!D35</f>
        <v>0</v>
      </c>
      <c r="J103" s="654">
        <f>'f. Contractual'!E35</f>
        <v>0</v>
      </c>
      <c r="K103" s="654">
        <f>'f. Contractual'!F35</f>
        <v>0</v>
      </c>
      <c r="L103" s="654">
        <f>'f. Contractual'!G35</f>
        <v>0</v>
      </c>
      <c r="M103" s="654">
        <f>'f. Contractual'!H35</f>
        <v>0</v>
      </c>
      <c r="N103" s="654">
        <f>'f. Contractual'!I35</f>
        <v>0</v>
      </c>
    </row>
  </sheetData>
  <sheetProtection sheet="1" objects="1" scenarios="1"/>
  <mergeCells count="20">
    <mergeCell ref="A36:A37"/>
    <mergeCell ref="B36:C36"/>
    <mergeCell ref="D36:E36"/>
    <mergeCell ref="F36:F37"/>
    <mergeCell ref="K7:M7"/>
    <mergeCell ref="A7:A8"/>
    <mergeCell ref="B7:D7"/>
    <mergeCell ref="E7:G7"/>
    <mergeCell ref="H7:J7"/>
    <mergeCell ref="O70:Q70"/>
    <mergeCell ref="X70:Z70"/>
    <mergeCell ref="R70:T70"/>
    <mergeCell ref="U70:W70"/>
    <mergeCell ref="B1:F1"/>
    <mergeCell ref="B2:F2"/>
    <mergeCell ref="B3:F3"/>
    <mergeCell ref="I70:K70"/>
    <mergeCell ref="L70:N70"/>
    <mergeCell ref="Q7:S7"/>
    <mergeCell ref="N7:P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T37"/>
  <sheetViews>
    <sheetView showGridLines="0" zoomScale="90" zoomScaleNormal="90" workbookViewId="0">
      <selection activeCell="A2" sqref="A2:T2"/>
    </sheetView>
  </sheetViews>
  <sheetFormatPr defaultColWidth="9.1796875" defaultRowHeight="13" x14ac:dyDescent="0.25"/>
  <cols>
    <col min="1" max="1" width="8.7265625" style="85" customWidth="1"/>
    <col min="2" max="2" width="28" style="85" customWidth="1"/>
    <col min="3" max="3" width="6.1796875" style="281" bestFit="1" customWidth="1"/>
    <col min="4" max="4" width="7.81640625" style="282" customWidth="1"/>
    <col min="5" max="5" width="11.453125" style="283" customWidth="1"/>
    <col min="6" max="6" width="6.1796875" style="280" bestFit="1" customWidth="1"/>
    <col min="7" max="7" width="7.81640625" style="282" customWidth="1"/>
    <col min="8" max="8" width="11.453125" style="283" customWidth="1"/>
    <col min="9" max="9" width="6.1796875" style="280" bestFit="1" customWidth="1"/>
    <col min="10" max="10" width="7.81640625" style="282" customWidth="1"/>
    <col min="11" max="11" width="11.453125" style="283" customWidth="1"/>
    <col min="12" max="12" width="6.1796875" style="280" bestFit="1" customWidth="1"/>
    <col min="13" max="13" width="7.81640625" style="282" customWidth="1"/>
    <col min="14" max="14" width="11.453125" style="283" customWidth="1"/>
    <col min="15" max="15" width="6.1796875" style="280" bestFit="1" customWidth="1"/>
    <col min="16" max="16" width="7.81640625" style="282" customWidth="1"/>
    <col min="17" max="17" width="11.453125" style="283" customWidth="1"/>
    <col min="18" max="18" width="8.54296875" style="284" customWidth="1"/>
    <col min="19" max="19" width="11.453125" style="285" customWidth="1"/>
    <col min="20" max="20" width="24.1796875" style="281" customWidth="1"/>
    <col min="21" max="16384" width="9.1796875" style="85"/>
  </cols>
  <sheetData>
    <row r="1" spans="1:20" s="412" customFormat="1" ht="11.25" customHeight="1" x14ac:dyDescent="0.25">
      <c r="A1" s="685" t="s">
        <v>163</v>
      </c>
      <c r="B1" s="685"/>
      <c r="C1" s="410"/>
      <c r="D1" s="410"/>
      <c r="E1" s="410"/>
      <c r="F1" s="410"/>
      <c r="G1" s="410"/>
      <c r="H1" s="410"/>
      <c r="I1" s="411"/>
      <c r="J1" s="411"/>
      <c r="K1" s="411"/>
      <c r="L1" s="411"/>
      <c r="M1" s="411"/>
      <c r="N1" s="411"/>
      <c r="O1" s="411"/>
      <c r="P1" s="411"/>
      <c r="Q1" s="411"/>
      <c r="R1" s="683"/>
      <c r="S1" s="683"/>
      <c r="T1" s="683"/>
    </row>
    <row r="2" spans="1:20" s="279" customFormat="1" ht="18.5" thickBot="1" x14ac:dyDescent="0.3">
      <c r="A2" s="680" t="s">
        <v>89</v>
      </c>
      <c r="B2" s="680"/>
      <c r="C2" s="680"/>
      <c r="D2" s="680"/>
      <c r="E2" s="680"/>
      <c r="F2" s="680"/>
      <c r="G2" s="680"/>
      <c r="H2" s="680"/>
      <c r="I2" s="680"/>
      <c r="J2" s="680"/>
      <c r="K2" s="680"/>
      <c r="L2" s="680"/>
      <c r="M2" s="680"/>
      <c r="N2" s="680"/>
      <c r="O2" s="680"/>
      <c r="P2" s="680"/>
      <c r="Q2" s="680"/>
      <c r="R2" s="680"/>
      <c r="S2" s="680"/>
      <c r="T2" s="680"/>
    </row>
    <row r="3" spans="1:20" s="413" customFormat="1" ht="14.25" customHeight="1" x14ac:dyDescent="0.25">
      <c r="A3" s="688" t="s">
        <v>235</v>
      </c>
      <c r="B3" s="689"/>
      <c r="C3" s="689"/>
      <c r="D3" s="689"/>
      <c r="E3" s="689"/>
      <c r="F3" s="689"/>
      <c r="G3" s="689"/>
      <c r="H3" s="689"/>
      <c r="I3" s="689"/>
      <c r="J3" s="689"/>
      <c r="K3" s="689"/>
      <c r="L3" s="689"/>
      <c r="M3" s="689"/>
      <c r="N3" s="689"/>
      <c r="O3" s="689"/>
      <c r="P3" s="689"/>
      <c r="Q3" s="689"/>
      <c r="R3" s="689"/>
      <c r="S3" s="689"/>
      <c r="T3" s="690"/>
    </row>
    <row r="4" spans="1:20" ht="87" customHeight="1" thickBot="1" x14ac:dyDescent="0.3">
      <c r="A4" s="691"/>
      <c r="B4" s="692"/>
      <c r="C4" s="692"/>
      <c r="D4" s="692"/>
      <c r="E4" s="692"/>
      <c r="F4" s="692"/>
      <c r="G4" s="692"/>
      <c r="H4" s="692"/>
      <c r="I4" s="692"/>
      <c r="J4" s="692"/>
      <c r="K4" s="692"/>
      <c r="L4" s="692"/>
      <c r="M4" s="692"/>
      <c r="N4" s="692"/>
      <c r="O4" s="692"/>
      <c r="P4" s="692"/>
      <c r="Q4" s="692"/>
      <c r="R4" s="692"/>
      <c r="S4" s="692"/>
      <c r="T4" s="693"/>
    </row>
    <row r="5" spans="1:20" ht="7.5" customHeight="1" thickBot="1" x14ac:dyDescent="0.3">
      <c r="A5" s="414"/>
      <c r="B5" s="414"/>
      <c r="C5" s="414"/>
      <c r="D5" s="414"/>
      <c r="E5" s="414"/>
      <c r="F5" s="414"/>
      <c r="G5" s="414"/>
      <c r="H5" s="414"/>
      <c r="I5" s="414"/>
      <c r="J5" s="414"/>
      <c r="K5" s="414"/>
      <c r="L5" s="414"/>
      <c r="M5" s="414"/>
      <c r="N5" s="414"/>
      <c r="O5" s="414"/>
      <c r="P5" s="414"/>
      <c r="Q5" s="414"/>
      <c r="R5" s="415"/>
      <c r="S5" s="416"/>
      <c r="T5" s="414"/>
    </row>
    <row r="6" spans="1:20" ht="19.5" customHeight="1" x14ac:dyDescent="0.25">
      <c r="A6" s="695" t="s">
        <v>194</v>
      </c>
      <c r="B6" s="686" t="s">
        <v>131</v>
      </c>
      <c r="C6" s="684" t="s">
        <v>97</v>
      </c>
      <c r="D6" s="684"/>
      <c r="E6" s="684"/>
      <c r="F6" s="684" t="s">
        <v>100</v>
      </c>
      <c r="G6" s="684"/>
      <c r="H6" s="684"/>
      <c r="I6" s="684" t="s">
        <v>98</v>
      </c>
      <c r="J6" s="684"/>
      <c r="K6" s="684"/>
      <c r="L6" s="684" t="s">
        <v>227</v>
      </c>
      <c r="M6" s="684"/>
      <c r="N6" s="684"/>
      <c r="O6" s="684" t="s">
        <v>228</v>
      </c>
      <c r="P6" s="684"/>
      <c r="Q6" s="684"/>
      <c r="R6" s="681" t="s">
        <v>130</v>
      </c>
      <c r="S6" s="699" t="s">
        <v>129</v>
      </c>
      <c r="T6" s="697" t="s">
        <v>111</v>
      </c>
    </row>
    <row r="7" spans="1:20" s="84" customFormat="1" ht="42.5" thickBot="1" x14ac:dyDescent="0.3">
      <c r="A7" s="696"/>
      <c r="B7" s="687"/>
      <c r="C7" s="417" t="s">
        <v>197</v>
      </c>
      <c r="D7" s="418" t="s">
        <v>112</v>
      </c>
      <c r="E7" s="419" t="s">
        <v>132</v>
      </c>
      <c r="F7" s="420" t="s">
        <v>197</v>
      </c>
      <c r="G7" s="418" t="s">
        <v>112</v>
      </c>
      <c r="H7" s="419" t="s">
        <v>133</v>
      </c>
      <c r="I7" s="420" t="s">
        <v>197</v>
      </c>
      <c r="J7" s="418" t="s">
        <v>112</v>
      </c>
      <c r="K7" s="419" t="s">
        <v>134</v>
      </c>
      <c r="L7" s="420" t="s">
        <v>197</v>
      </c>
      <c r="M7" s="418" t="s">
        <v>112</v>
      </c>
      <c r="N7" s="419" t="s">
        <v>233</v>
      </c>
      <c r="O7" s="420" t="s">
        <v>197</v>
      </c>
      <c r="P7" s="418" t="s">
        <v>112</v>
      </c>
      <c r="Q7" s="419" t="s">
        <v>234</v>
      </c>
      <c r="R7" s="682"/>
      <c r="S7" s="700"/>
      <c r="T7" s="698"/>
    </row>
    <row r="8" spans="1:20" ht="15.75" customHeight="1" x14ac:dyDescent="0.25">
      <c r="A8" s="421">
        <v>1</v>
      </c>
      <c r="B8" s="422" t="s">
        <v>200</v>
      </c>
      <c r="C8" s="423">
        <v>2000</v>
      </c>
      <c r="D8" s="424">
        <v>85</v>
      </c>
      <c r="E8" s="425">
        <f t="shared" ref="E8:E30" si="0">C8*D8</f>
        <v>170000</v>
      </c>
      <c r="F8" s="426">
        <v>200</v>
      </c>
      <c r="G8" s="427">
        <v>50</v>
      </c>
      <c r="H8" s="425">
        <f t="shared" ref="H8:H31" si="1">F8*G8</f>
        <v>10000</v>
      </c>
      <c r="I8" s="426">
        <v>200</v>
      </c>
      <c r="J8" s="427">
        <v>50</v>
      </c>
      <c r="K8" s="425">
        <f t="shared" ref="K8:K31" si="2">I8*J8</f>
        <v>10000</v>
      </c>
      <c r="L8" s="426">
        <v>200</v>
      </c>
      <c r="M8" s="427">
        <v>50</v>
      </c>
      <c r="N8" s="425">
        <f t="shared" ref="N8:N31" si="3">L8*M8</f>
        <v>10000</v>
      </c>
      <c r="O8" s="426">
        <v>200</v>
      </c>
      <c r="P8" s="427">
        <v>50</v>
      </c>
      <c r="Q8" s="425">
        <f t="shared" ref="Q8:Q31" si="4">O8*P8</f>
        <v>10000</v>
      </c>
      <c r="R8" s="426">
        <f>C8+F8+I8</f>
        <v>2400</v>
      </c>
      <c r="S8" s="428">
        <f>E8+H8+K8</f>
        <v>190000</v>
      </c>
      <c r="T8" s="429" t="s">
        <v>113</v>
      </c>
    </row>
    <row r="9" spans="1:20" ht="15.75" customHeight="1" thickBot="1" x14ac:dyDescent="0.3">
      <c r="A9" s="430">
        <v>2</v>
      </c>
      <c r="B9" s="431" t="s">
        <v>217</v>
      </c>
      <c r="C9" s="432">
        <v>4000</v>
      </c>
      <c r="D9" s="433">
        <v>20</v>
      </c>
      <c r="E9" s="434">
        <f t="shared" si="0"/>
        <v>80000</v>
      </c>
      <c r="F9" s="435">
        <v>0</v>
      </c>
      <c r="G9" s="436">
        <v>0</v>
      </c>
      <c r="H9" s="434">
        <f t="shared" si="1"/>
        <v>0</v>
      </c>
      <c r="I9" s="435">
        <v>0</v>
      </c>
      <c r="J9" s="436">
        <v>0</v>
      </c>
      <c r="K9" s="434">
        <f t="shared" si="2"/>
        <v>0</v>
      </c>
      <c r="L9" s="435">
        <v>0</v>
      </c>
      <c r="M9" s="436">
        <v>0</v>
      </c>
      <c r="N9" s="434">
        <f t="shared" si="3"/>
        <v>0</v>
      </c>
      <c r="O9" s="435">
        <v>0</v>
      </c>
      <c r="P9" s="436">
        <v>0</v>
      </c>
      <c r="Q9" s="434">
        <f t="shared" si="4"/>
        <v>0</v>
      </c>
      <c r="R9" s="435">
        <f>C9+F9+I9</f>
        <v>4000</v>
      </c>
      <c r="S9" s="437">
        <f>E9+H9+K9</f>
        <v>80000</v>
      </c>
      <c r="T9" s="438" t="s">
        <v>113</v>
      </c>
    </row>
    <row r="10" spans="1:20" s="84" customFormat="1" ht="15.75" customHeight="1" x14ac:dyDescent="0.25">
      <c r="A10" s="181"/>
      <c r="B10" s="365"/>
      <c r="C10" s="116"/>
      <c r="D10" s="117"/>
      <c r="E10" s="405">
        <f t="shared" si="0"/>
        <v>0</v>
      </c>
      <c r="F10" s="116"/>
      <c r="G10" s="117"/>
      <c r="H10" s="405">
        <f t="shared" si="1"/>
        <v>0</v>
      </c>
      <c r="I10" s="116"/>
      <c r="J10" s="117"/>
      <c r="K10" s="405">
        <f t="shared" si="2"/>
        <v>0</v>
      </c>
      <c r="L10" s="116"/>
      <c r="M10" s="117"/>
      <c r="N10" s="405">
        <f t="shared" si="3"/>
        <v>0</v>
      </c>
      <c r="O10" s="116"/>
      <c r="P10" s="117"/>
      <c r="Q10" s="405">
        <f t="shared" si="4"/>
        <v>0</v>
      </c>
      <c r="R10" s="439">
        <f>SUM(C10+F10+I10+L10+O10)</f>
        <v>0</v>
      </c>
      <c r="S10" s="440">
        <f t="shared" ref="S10:S33" si="5">SUM(E10+H10+K10+N10+Q10)</f>
        <v>0</v>
      </c>
      <c r="T10" s="86"/>
    </row>
    <row r="11" spans="1:20" s="84" customFormat="1" ht="15.75" customHeight="1" x14ac:dyDescent="0.25">
      <c r="A11" s="181"/>
      <c r="B11" s="93"/>
      <c r="C11" s="116"/>
      <c r="D11" s="117"/>
      <c r="E11" s="405">
        <f t="shared" si="0"/>
        <v>0</v>
      </c>
      <c r="F11" s="116"/>
      <c r="G11" s="117"/>
      <c r="H11" s="405">
        <f t="shared" si="1"/>
        <v>0</v>
      </c>
      <c r="I11" s="116"/>
      <c r="J11" s="117"/>
      <c r="K11" s="405">
        <f t="shared" si="2"/>
        <v>0</v>
      </c>
      <c r="L11" s="116"/>
      <c r="M11" s="117"/>
      <c r="N11" s="405">
        <f t="shared" si="3"/>
        <v>0</v>
      </c>
      <c r="O11" s="116"/>
      <c r="P11" s="117"/>
      <c r="Q11" s="405">
        <f t="shared" si="4"/>
        <v>0</v>
      </c>
      <c r="R11" s="439">
        <f t="shared" ref="R11:R33" si="6">SUM(C11+F11+I11+L11+O11)</f>
        <v>0</v>
      </c>
      <c r="S11" s="440">
        <f t="shared" si="5"/>
        <v>0</v>
      </c>
      <c r="T11" s="86"/>
    </row>
    <row r="12" spans="1:20" s="84" customFormat="1" ht="15.75" customHeight="1" x14ac:dyDescent="0.25">
      <c r="A12" s="181"/>
      <c r="B12" s="93"/>
      <c r="C12" s="116"/>
      <c r="D12" s="117"/>
      <c r="E12" s="405">
        <f t="shared" si="0"/>
        <v>0</v>
      </c>
      <c r="F12" s="124"/>
      <c r="G12" s="121"/>
      <c r="H12" s="405">
        <f t="shared" si="1"/>
        <v>0</v>
      </c>
      <c r="I12" s="124"/>
      <c r="J12" s="121"/>
      <c r="K12" s="405">
        <f t="shared" si="2"/>
        <v>0</v>
      </c>
      <c r="L12" s="124"/>
      <c r="M12" s="121"/>
      <c r="N12" s="405">
        <f t="shared" si="3"/>
        <v>0</v>
      </c>
      <c r="O12" s="124"/>
      <c r="P12" s="121"/>
      <c r="Q12" s="405">
        <f t="shared" si="4"/>
        <v>0</v>
      </c>
      <c r="R12" s="439">
        <f t="shared" si="6"/>
        <v>0</v>
      </c>
      <c r="S12" s="440">
        <f t="shared" si="5"/>
        <v>0</v>
      </c>
      <c r="T12" s="86"/>
    </row>
    <row r="13" spans="1:20" s="84" customFormat="1" ht="15.75" customHeight="1" x14ac:dyDescent="0.25">
      <c r="A13" s="181"/>
      <c r="B13" s="93"/>
      <c r="C13" s="116"/>
      <c r="D13" s="117"/>
      <c r="E13" s="405">
        <f t="shared" si="0"/>
        <v>0</v>
      </c>
      <c r="F13" s="118"/>
      <c r="G13" s="119"/>
      <c r="H13" s="405">
        <f t="shared" si="1"/>
        <v>0</v>
      </c>
      <c r="I13" s="118"/>
      <c r="J13" s="119"/>
      <c r="K13" s="405">
        <f t="shared" si="2"/>
        <v>0</v>
      </c>
      <c r="L13" s="118"/>
      <c r="M13" s="119"/>
      <c r="N13" s="405">
        <f t="shared" si="3"/>
        <v>0</v>
      </c>
      <c r="O13" s="118"/>
      <c r="P13" s="119"/>
      <c r="Q13" s="405">
        <f t="shared" si="4"/>
        <v>0</v>
      </c>
      <c r="R13" s="439">
        <f t="shared" si="6"/>
        <v>0</v>
      </c>
      <c r="S13" s="440">
        <f t="shared" si="5"/>
        <v>0</v>
      </c>
      <c r="T13" s="86"/>
    </row>
    <row r="14" spans="1:20" s="84" customFormat="1" ht="15.75" customHeight="1" x14ac:dyDescent="0.25">
      <c r="A14" s="181"/>
      <c r="B14" s="93"/>
      <c r="C14" s="116"/>
      <c r="D14" s="117"/>
      <c r="E14" s="405">
        <f t="shared" si="0"/>
        <v>0</v>
      </c>
      <c r="F14" s="118"/>
      <c r="G14" s="119"/>
      <c r="H14" s="405">
        <f t="shared" si="1"/>
        <v>0</v>
      </c>
      <c r="I14" s="118"/>
      <c r="J14" s="119"/>
      <c r="K14" s="405">
        <f t="shared" si="2"/>
        <v>0</v>
      </c>
      <c r="L14" s="118"/>
      <c r="M14" s="119"/>
      <c r="N14" s="405">
        <f t="shared" si="3"/>
        <v>0</v>
      </c>
      <c r="O14" s="118"/>
      <c r="P14" s="119"/>
      <c r="Q14" s="405">
        <f t="shared" si="4"/>
        <v>0</v>
      </c>
      <c r="R14" s="439">
        <f t="shared" si="6"/>
        <v>0</v>
      </c>
      <c r="S14" s="440">
        <f t="shared" si="5"/>
        <v>0</v>
      </c>
      <c r="T14" s="86"/>
    </row>
    <row r="15" spans="1:20" ht="15.75" customHeight="1" x14ac:dyDescent="0.25">
      <c r="A15" s="181"/>
      <c r="B15" s="87"/>
      <c r="C15" s="120"/>
      <c r="D15" s="121"/>
      <c r="E15" s="405">
        <f t="shared" si="0"/>
        <v>0</v>
      </c>
      <c r="F15" s="122"/>
      <c r="G15" s="123"/>
      <c r="H15" s="405">
        <f t="shared" si="1"/>
        <v>0</v>
      </c>
      <c r="I15" s="122"/>
      <c r="J15" s="119"/>
      <c r="K15" s="405">
        <f t="shared" si="2"/>
        <v>0</v>
      </c>
      <c r="L15" s="122"/>
      <c r="M15" s="119"/>
      <c r="N15" s="405">
        <f t="shared" si="3"/>
        <v>0</v>
      </c>
      <c r="O15" s="122"/>
      <c r="P15" s="119"/>
      <c r="Q15" s="405">
        <f t="shared" si="4"/>
        <v>0</v>
      </c>
      <c r="R15" s="439">
        <f t="shared" si="6"/>
        <v>0</v>
      </c>
      <c r="S15" s="440">
        <f t="shared" si="5"/>
        <v>0</v>
      </c>
      <c r="T15" s="88"/>
    </row>
    <row r="16" spans="1:20" ht="15.75" customHeight="1" x14ac:dyDescent="0.25">
      <c r="A16" s="181"/>
      <c r="B16" s="87"/>
      <c r="C16" s="120"/>
      <c r="D16" s="121"/>
      <c r="E16" s="405">
        <f t="shared" si="0"/>
        <v>0</v>
      </c>
      <c r="F16" s="124"/>
      <c r="G16" s="121"/>
      <c r="H16" s="405">
        <f t="shared" si="1"/>
        <v>0</v>
      </c>
      <c r="I16" s="124"/>
      <c r="J16" s="121"/>
      <c r="K16" s="405">
        <f t="shared" si="2"/>
        <v>0</v>
      </c>
      <c r="L16" s="124"/>
      <c r="M16" s="121"/>
      <c r="N16" s="405">
        <f t="shared" si="3"/>
        <v>0</v>
      </c>
      <c r="O16" s="124"/>
      <c r="P16" s="121"/>
      <c r="Q16" s="405">
        <f t="shared" si="4"/>
        <v>0</v>
      </c>
      <c r="R16" s="439">
        <f t="shared" si="6"/>
        <v>0</v>
      </c>
      <c r="S16" s="440">
        <f t="shared" si="5"/>
        <v>0</v>
      </c>
      <c r="T16" s="88"/>
    </row>
    <row r="17" spans="1:20" ht="15.75" customHeight="1" x14ac:dyDescent="0.25">
      <c r="A17" s="181"/>
      <c r="B17" s="87"/>
      <c r="C17" s="120"/>
      <c r="D17" s="121"/>
      <c r="E17" s="405">
        <f t="shared" si="0"/>
        <v>0</v>
      </c>
      <c r="F17" s="124"/>
      <c r="G17" s="121"/>
      <c r="H17" s="405">
        <f t="shared" si="1"/>
        <v>0</v>
      </c>
      <c r="I17" s="124"/>
      <c r="J17" s="121"/>
      <c r="K17" s="405">
        <f t="shared" si="2"/>
        <v>0</v>
      </c>
      <c r="L17" s="124"/>
      <c r="M17" s="121"/>
      <c r="N17" s="405">
        <f t="shared" si="3"/>
        <v>0</v>
      </c>
      <c r="O17" s="124"/>
      <c r="P17" s="121"/>
      <c r="Q17" s="405">
        <f t="shared" si="4"/>
        <v>0</v>
      </c>
      <c r="R17" s="439">
        <f t="shared" si="6"/>
        <v>0</v>
      </c>
      <c r="S17" s="440">
        <f t="shared" si="5"/>
        <v>0</v>
      </c>
      <c r="T17" s="88"/>
    </row>
    <row r="18" spans="1:20" s="84" customFormat="1" ht="15.75" customHeight="1" x14ac:dyDescent="0.25">
      <c r="A18" s="181"/>
      <c r="B18" s="92"/>
      <c r="C18" s="120"/>
      <c r="D18" s="121"/>
      <c r="E18" s="405">
        <f t="shared" si="0"/>
        <v>0</v>
      </c>
      <c r="F18" s="124"/>
      <c r="G18" s="121"/>
      <c r="H18" s="405">
        <f t="shared" si="1"/>
        <v>0</v>
      </c>
      <c r="I18" s="124"/>
      <c r="J18" s="121"/>
      <c r="K18" s="405">
        <f t="shared" si="2"/>
        <v>0</v>
      </c>
      <c r="L18" s="124"/>
      <c r="M18" s="121"/>
      <c r="N18" s="405">
        <f t="shared" si="3"/>
        <v>0</v>
      </c>
      <c r="O18" s="124"/>
      <c r="P18" s="121"/>
      <c r="Q18" s="405">
        <f t="shared" si="4"/>
        <v>0</v>
      </c>
      <c r="R18" s="439">
        <f t="shared" si="6"/>
        <v>0</v>
      </c>
      <c r="S18" s="440">
        <f t="shared" si="5"/>
        <v>0</v>
      </c>
      <c r="T18" s="88"/>
    </row>
    <row r="19" spans="1:20" s="84" customFormat="1" ht="15.75" customHeight="1" x14ac:dyDescent="0.25">
      <c r="A19" s="181"/>
      <c r="B19" s="92"/>
      <c r="C19" s="120"/>
      <c r="D19" s="121"/>
      <c r="E19" s="405">
        <f t="shared" si="0"/>
        <v>0</v>
      </c>
      <c r="F19" s="124"/>
      <c r="G19" s="121"/>
      <c r="H19" s="405">
        <f t="shared" si="1"/>
        <v>0</v>
      </c>
      <c r="I19" s="124"/>
      <c r="J19" s="121"/>
      <c r="K19" s="405">
        <f t="shared" si="2"/>
        <v>0</v>
      </c>
      <c r="L19" s="124"/>
      <c r="M19" s="121"/>
      <c r="N19" s="405">
        <f t="shared" si="3"/>
        <v>0</v>
      </c>
      <c r="O19" s="124"/>
      <c r="P19" s="121"/>
      <c r="Q19" s="405">
        <f t="shared" si="4"/>
        <v>0</v>
      </c>
      <c r="R19" s="439">
        <f t="shared" si="6"/>
        <v>0</v>
      </c>
      <c r="S19" s="440">
        <f t="shared" si="5"/>
        <v>0</v>
      </c>
      <c r="T19" s="88"/>
    </row>
    <row r="20" spans="1:20" s="84" customFormat="1" ht="15.75" customHeight="1" x14ac:dyDescent="0.25">
      <c r="A20" s="181"/>
      <c r="B20" s="92"/>
      <c r="C20" s="120"/>
      <c r="D20" s="121"/>
      <c r="E20" s="405">
        <f t="shared" si="0"/>
        <v>0</v>
      </c>
      <c r="F20" s="124"/>
      <c r="G20" s="121"/>
      <c r="H20" s="405">
        <f t="shared" si="1"/>
        <v>0</v>
      </c>
      <c r="I20" s="124"/>
      <c r="J20" s="121"/>
      <c r="K20" s="405">
        <f t="shared" si="2"/>
        <v>0</v>
      </c>
      <c r="L20" s="124"/>
      <c r="M20" s="121"/>
      <c r="N20" s="405">
        <f t="shared" si="3"/>
        <v>0</v>
      </c>
      <c r="O20" s="124"/>
      <c r="P20" s="121"/>
      <c r="Q20" s="405">
        <f t="shared" si="4"/>
        <v>0</v>
      </c>
      <c r="R20" s="439">
        <f t="shared" si="6"/>
        <v>0</v>
      </c>
      <c r="S20" s="440">
        <f t="shared" si="5"/>
        <v>0</v>
      </c>
      <c r="T20" s="88"/>
    </row>
    <row r="21" spans="1:20" s="84" customFormat="1" ht="15.75" customHeight="1" x14ac:dyDescent="0.25">
      <c r="A21" s="181"/>
      <c r="B21" s="92"/>
      <c r="C21" s="120"/>
      <c r="D21" s="121"/>
      <c r="E21" s="405">
        <f t="shared" si="0"/>
        <v>0</v>
      </c>
      <c r="F21" s="124"/>
      <c r="G21" s="121"/>
      <c r="H21" s="405">
        <f t="shared" si="1"/>
        <v>0</v>
      </c>
      <c r="I21" s="124"/>
      <c r="J21" s="121"/>
      <c r="K21" s="405">
        <f t="shared" si="2"/>
        <v>0</v>
      </c>
      <c r="L21" s="124"/>
      <c r="M21" s="121"/>
      <c r="N21" s="405">
        <f t="shared" si="3"/>
        <v>0</v>
      </c>
      <c r="O21" s="124"/>
      <c r="P21" s="121"/>
      <c r="Q21" s="405">
        <f t="shared" si="4"/>
        <v>0</v>
      </c>
      <c r="R21" s="439">
        <f t="shared" si="6"/>
        <v>0</v>
      </c>
      <c r="S21" s="440">
        <f t="shared" si="5"/>
        <v>0</v>
      </c>
      <c r="T21" s="88"/>
    </row>
    <row r="22" spans="1:20" s="84" customFormat="1" ht="15.75" customHeight="1" x14ac:dyDescent="0.25">
      <c r="A22" s="181"/>
      <c r="B22" s="92"/>
      <c r="C22" s="120"/>
      <c r="D22" s="121"/>
      <c r="E22" s="405">
        <f t="shared" si="0"/>
        <v>0</v>
      </c>
      <c r="F22" s="124"/>
      <c r="G22" s="121"/>
      <c r="H22" s="405">
        <f t="shared" si="1"/>
        <v>0</v>
      </c>
      <c r="I22" s="124"/>
      <c r="J22" s="121"/>
      <c r="K22" s="405">
        <f t="shared" si="2"/>
        <v>0</v>
      </c>
      <c r="L22" s="124"/>
      <c r="M22" s="121"/>
      <c r="N22" s="405">
        <f t="shared" si="3"/>
        <v>0</v>
      </c>
      <c r="O22" s="124"/>
      <c r="P22" s="121"/>
      <c r="Q22" s="405">
        <f t="shared" si="4"/>
        <v>0</v>
      </c>
      <c r="R22" s="439">
        <f t="shared" si="6"/>
        <v>0</v>
      </c>
      <c r="S22" s="440">
        <f t="shared" si="5"/>
        <v>0</v>
      </c>
      <c r="T22" s="88"/>
    </row>
    <row r="23" spans="1:20" ht="15.75" customHeight="1" x14ac:dyDescent="0.25">
      <c r="A23" s="181"/>
      <c r="B23" s="87"/>
      <c r="C23" s="120"/>
      <c r="D23" s="121"/>
      <c r="E23" s="405">
        <f t="shared" si="0"/>
        <v>0</v>
      </c>
      <c r="F23" s="124"/>
      <c r="G23" s="121"/>
      <c r="H23" s="405">
        <f t="shared" si="1"/>
        <v>0</v>
      </c>
      <c r="I23" s="124"/>
      <c r="J23" s="121"/>
      <c r="K23" s="405">
        <f t="shared" si="2"/>
        <v>0</v>
      </c>
      <c r="L23" s="124"/>
      <c r="M23" s="121"/>
      <c r="N23" s="405">
        <f t="shared" si="3"/>
        <v>0</v>
      </c>
      <c r="O23" s="124"/>
      <c r="P23" s="121"/>
      <c r="Q23" s="405">
        <f t="shared" si="4"/>
        <v>0</v>
      </c>
      <c r="R23" s="439">
        <f t="shared" si="6"/>
        <v>0</v>
      </c>
      <c r="S23" s="440">
        <f t="shared" si="5"/>
        <v>0</v>
      </c>
      <c r="T23" s="88"/>
    </row>
    <row r="24" spans="1:20" ht="15.75" customHeight="1" x14ac:dyDescent="0.25">
      <c r="A24" s="181"/>
      <c r="B24" s="87"/>
      <c r="C24" s="120"/>
      <c r="D24" s="121"/>
      <c r="E24" s="405">
        <f t="shared" si="0"/>
        <v>0</v>
      </c>
      <c r="F24" s="124"/>
      <c r="G24" s="121"/>
      <c r="H24" s="405">
        <f t="shared" si="1"/>
        <v>0</v>
      </c>
      <c r="I24" s="124"/>
      <c r="J24" s="121"/>
      <c r="K24" s="405">
        <f t="shared" si="2"/>
        <v>0</v>
      </c>
      <c r="L24" s="124"/>
      <c r="M24" s="121"/>
      <c r="N24" s="405">
        <f t="shared" si="3"/>
        <v>0</v>
      </c>
      <c r="O24" s="124"/>
      <c r="P24" s="121"/>
      <c r="Q24" s="405">
        <f t="shared" si="4"/>
        <v>0</v>
      </c>
      <c r="R24" s="439">
        <f t="shared" si="6"/>
        <v>0</v>
      </c>
      <c r="S24" s="440">
        <f t="shared" si="5"/>
        <v>0</v>
      </c>
      <c r="T24" s="88"/>
    </row>
    <row r="25" spans="1:20" ht="15.75" customHeight="1" x14ac:dyDescent="0.25">
      <c r="A25" s="181"/>
      <c r="B25" s="87"/>
      <c r="C25" s="120"/>
      <c r="D25" s="121"/>
      <c r="E25" s="405">
        <f t="shared" si="0"/>
        <v>0</v>
      </c>
      <c r="F25" s="124"/>
      <c r="G25" s="121"/>
      <c r="H25" s="405">
        <f t="shared" si="1"/>
        <v>0</v>
      </c>
      <c r="I25" s="124"/>
      <c r="J25" s="121"/>
      <c r="K25" s="405">
        <f t="shared" si="2"/>
        <v>0</v>
      </c>
      <c r="L25" s="124"/>
      <c r="M25" s="121"/>
      <c r="N25" s="405">
        <f t="shared" si="3"/>
        <v>0</v>
      </c>
      <c r="O25" s="124"/>
      <c r="P25" s="121"/>
      <c r="Q25" s="405">
        <f>O25*P25</f>
        <v>0</v>
      </c>
      <c r="R25" s="439">
        <f t="shared" si="6"/>
        <v>0</v>
      </c>
      <c r="S25" s="440">
        <f t="shared" si="5"/>
        <v>0</v>
      </c>
      <c r="T25" s="88"/>
    </row>
    <row r="26" spans="1:20" s="84" customFormat="1" ht="15.75" customHeight="1" x14ac:dyDescent="0.25">
      <c r="A26" s="181"/>
      <c r="B26" s="92"/>
      <c r="C26" s="120"/>
      <c r="D26" s="121"/>
      <c r="E26" s="405">
        <f t="shared" si="0"/>
        <v>0</v>
      </c>
      <c r="F26" s="124"/>
      <c r="G26" s="121"/>
      <c r="H26" s="405">
        <f t="shared" si="1"/>
        <v>0</v>
      </c>
      <c r="I26" s="124"/>
      <c r="J26" s="121"/>
      <c r="K26" s="405">
        <f t="shared" si="2"/>
        <v>0</v>
      </c>
      <c r="L26" s="124"/>
      <c r="M26" s="121"/>
      <c r="N26" s="405">
        <f t="shared" si="3"/>
        <v>0</v>
      </c>
      <c r="O26" s="124"/>
      <c r="P26" s="121"/>
      <c r="Q26" s="405">
        <f>O26*P26</f>
        <v>0</v>
      </c>
      <c r="R26" s="439">
        <f t="shared" si="6"/>
        <v>0</v>
      </c>
      <c r="S26" s="440">
        <f t="shared" si="5"/>
        <v>0</v>
      </c>
      <c r="T26" s="88"/>
    </row>
    <row r="27" spans="1:20" s="84" customFormat="1" ht="15.75" customHeight="1" x14ac:dyDescent="0.25">
      <c r="A27" s="181"/>
      <c r="B27" s="92"/>
      <c r="C27" s="120"/>
      <c r="D27" s="121"/>
      <c r="E27" s="405">
        <f t="shared" si="0"/>
        <v>0</v>
      </c>
      <c r="F27" s="124"/>
      <c r="G27" s="121"/>
      <c r="H27" s="405">
        <f t="shared" si="1"/>
        <v>0</v>
      </c>
      <c r="I27" s="124"/>
      <c r="J27" s="121"/>
      <c r="K27" s="405">
        <f t="shared" si="2"/>
        <v>0</v>
      </c>
      <c r="L27" s="124"/>
      <c r="M27" s="121"/>
      <c r="N27" s="405">
        <f t="shared" si="3"/>
        <v>0</v>
      </c>
      <c r="O27" s="124"/>
      <c r="P27" s="121"/>
      <c r="Q27" s="405">
        <f t="shared" si="4"/>
        <v>0</v>
      </c>
      <c r="R27" s="439">
        <f t="shared" si="6"/>
        <v>0</v>
      </c>
      <c r="S27" s="440">
        <f t="shared" si="5"/>
        <v>0</v>
      </c>
      <c r="T27" s="88"/>
    </row>
    <row r="28" spans="1:20" s="84" customFormat="1" ht="15.75" customHeight="1" x14ac:dyDescent="0.25">
      <c r="A28" s="181"/>
      <c r="B28" s="92"/>
      <c r="C28" s="120"/>
      <c r="D28" s="121"/>
      <c r="E28" s="405">
        <f t="shared" si="0"/>
        <v>0</v>
      </c>
      <c r="F28" s="124"/>
      <c r="G28" s="121"/>
      <c r="H28" s="405">
        <f t="shared" si="1"/>
        <v>0</v>
      </c>
      <c r="I28" s="124"/>
      <c r="J28" s="121"/>
      <c r="K28" s="405">
        <f t="shared" si="2"/>
        <v>0</v>
      </c>
      <c r="L28" s="124"/>
      <c r="M28" s="121"/>
      <c r="N28" s="405">
        <f t="shared" si="3"/>
        <v>0</v>
      </c>
      <c r="O28" s="124"/>
      <c r="P28" s="121"/>
      <c r="Q28" s="405">
        <f t="shared" si="4"/>
        <v>0</v>
      </c>
      <c r="R28" s="439">
        <f t="shared" si="6"/>
        <v>0</v>
      </c>
      <c r="S28" s="440">
        <f t="shared" si="5"/>
        <v>0</v>
      </c>
      <c r="T28" s="88"/>
    </row>
    <row r="29" spans="1:20" s="84" customFormat="1" ht="15.75" customHeight="1" x14ac:dyDescent="0.25">
      <c r="A29" s="181"/>
      <c r="B29" s="92"/>
      <c r="C29" s="120"/>
      <c r="D29" s="121"/>
      <c r="E29" s="405">
        <f t="shared" si="0"/>
        <v>0</v>
      </c>
      <c r="F29" s="124"/>
      <c r="G29" s="121"/>
      <c r="H29" s="405">
        <f t="shared" si="1"/>
        <v>0</v>
      </c>
      <c r="I29" s="124"/>
      <c r="J29" s="121"/>
      <c r="K29" s="405">
        <f t="shared" si="2"/>
        <v>0</v>
      </c>
      <c r="L29" s="124"/>
      <c r="M29" s="121"/>
      <c r="N29" s="405">
        <f t="shared" si="3"/>
        <v>0</v>
      </c>
      <c r="O29" s="124"/>
      <c r="P29" s="121"/>
      <c r="Q29" s="405">
        <f t="shared" si="4"/>
        <v>0</v>
      </c>
      <c r="R29" s="439">
        <f t="shared" si="6"/>
        <v>0</v>
      </c>
      <c r="S29" s="440">
        <f t="shared" si="5"/>
        <v>0</v>
      </c>
      <c r="T29" s="88"/>
    </row>
    <row r="30" spans="1:20" s="84" customFormat="1" ht="15.75" customHeight="1" x14ac:dyDescent="0.25">
      <c r="A30" s="181"/>
      <c r="B30" s="92"/>
      <c r="C30" s="120"/>
      <c r="D30" s="121"/>
      <c r="E30" s="405">
        <f t="shared" si="0"/>
        <v>0</v>
      </c>
      <c r="F30" s="124"/>
      <c r="G30" s="121"/>
      <c r="H30" s="405">
        <f t="shared" si="1"/>
        <v>0</v>
      </c>
      <c r="I30" s="124"/>
      <c r="J30" s="121"/>
      <c r="K30" s="405">
        <f t="shared" si="2"/>
        <v>0</v>
      </c>
      <c r="L30" s="124"/>
      <c r="M30" s="121"/>
      <c r="N30" s="405">
        <f t="shared" si="3"/>
        <v>0</v>
      </c>
      <c r="O30" s="124"/>
      <c r="P30" s="121"/>
      <c r="Q30" s="405">
        <f t="shared" si="4"/>
        <v>0</v>
      </c>
      <c r="R30" s="439">
        <f t="shared" si="6"/>
        <v>0</v>
      </c>
      <c r="S30" s="440">
        <f t="shared" si="5"/>
        <v>0</v>
      </c>
      <c r="T30" s="88"/>
    </row>
    <row r="31" spans="1:20" ht="15.75" customHeight="1" x14ac:dyDescent="0.25">
      <c r="A31" s="181"/>
      <c r="B31" s="87"/>
      <c r="C31" s="120"/>
      <c r="D31" s="121"/>
      <c r="E31" s="405">
        <f>C31*D31</f>
        <v>0</v>
      </c>
      <c r="F31" s="124"/>
      <c r="G31" s="121"/>
      <c r="H31" s="405">
        <f t="shared" si="1"/>
        <v>0</v>
      </c>
      <c r="I31" s="124"/>
      <c r="J31" s="121"/>
      <c r="K31" s="405">
        <f t="shared" si="2"/>
        <v>0</v>
      </c>
      <c r="L31" s="124"/>
      <c r="M31" s="121"/>
      <c r="N31" s="405">
        <f t="shared" si="3"/>
        <v>0</v>
      </c>
      <c r="O31" s="124"/>
      <c r="P31" s="121"/>
      <c r="Q31" s="405">
        <f t="shared" si="4"/>
        <v>0</v>
      </c>
      <c r="R31" s="439">
        <f t="shared" si="6"/>
        <v>0</v>
      </c>
      <c r="S31" s="440">
        <f t="shared" si="5"/>
        <v>0</v>
      </c>
      <c r="T31" s="88"/>
    </row>
    <row r="32" spans="1:20" ht="15.75" customHeight="1" x14ac:dyDescent="0.25">
      <c r="A32" s="181"/>
      <c r="B32" s="87"/>
      <c r="C32" s="120"/>
      <c r="D32" s="121"/>
      <c r="E32" s="405">
        <f>C32*D32</f>
        <v>0</v>
      </c>
      <c r="F32" s="124"/>
      <c r="G32" s="121"/>
      <c r="H32" s="405">
        <f>F32*G32</f>
        <v>0</v>
      </c>
      <c r="I32" s="124"/>
      <c r="J32" s="121"/>
      <c r="K32" s="405">
        <f>I32*J32</f>
        <v>0</v>
      </c>
      <c r="L32" s="124"/>
      <c r="M32" s="121"/>
      <c r="N32" s="405">
        <f>L32*M32</f>
        <v>0</v>
      </c>
      <c r="O32" s="124"/>
      <c r="P32" s="121"/>
      <c r="Q32" s="405">
        <f>O32*P32</f>
        <v>0</v>
      </c>
      <c r="R32" s="439">
        <f t="shared" si="6"/>
        <v>0</v>
      </c>
      <c r="S32" s="440">
        <f t="shared" si="5"/>
        <v>0</v>
      </c>
      <c r="T32" s="88"/>
    </row>
    <row r="33" spans="1:20" ht="15.75" customHeight="1" thickBot="1" x14ac:dyDescent="0.3">
      <c r="A33" s="181"/>
      <c r="B33" s="157"/>
      <c r="C33" s="158"/>
      <c r="D33" s="159"/>
      <c r="E33" s="406">
        <f>C33*D33</f>
        <v>0</v>
      </c>
      <c r="F33" s="160"/>
      <c r="G33" s="159"/>
      <c r="H33" s="406">
        <f>F33*G33</f>
        <v>0</v>
      </c>
      <c r="I33" s="160"/>
      <c r="J33" s="159"/>
      <c r="K33" s="406">
        <f>I33*J33</f>
        <v>0</v>
      </c>
      <c r="L33" s="160"/>
      <c r="M33" s="159"/>
      <c r="N33" s="406">
        <f>L33*M33</f>
        <v>0</v>
      </c>
      <c r="O33" s="160"/>
      <c r="P33" s="159"/>
      <c r="Q33" s="406">
        <f>O33*P33</f>
        <v>0</v>
      </c>
      <c r="R33" s="439">
        <f t="shared" si="6"/>
        <v>0</v>
      </c>
      <c r="S33" s="440">
        <f t="shared" si="5"/>
        <v>0</v>
      </c>
      <c r="T33" s="161"/>
    </row>
    <row r="34" spans="1:20" s="84" customFormat="1" ht="15.75" customHeight="1" thickBot="1" x14ac:dyDescent="0.3">
      <c r="A34" s="441"/>
      <c r="B34" s="442" t="s">
        <v>114</v>
      </c>
      <c r="C34" s="407">
        <f>SUM(C10:C33)</f>
        <v>0</v>
      </c>
      <c r="D34" s="407"/>
      <c r="E34" s="443">
        <f>SUM(E10:E33)</f>
        <v>0</v>
      </c>
      <c r="F34" s="444">
        <f>SUM(F10:F33)</f>
        <v>0</v>
      </c>
      <c r="G34" s="445"/>
      <c r="H34" s="443">
        <f>SUM(H10:H33)</f>
        <v>0</v>
      </c>
      <c r="I34" s="444">
        <f>SUM(I10:I33)</f>
        <v>0</v>
      </c>
      <c r="J34" s="445"/>
      <c r="K34" s="443">
        <f>SUM(K10:K33)</f>
        <v>0</v>
      </c>
      <c r="L34" s="444">
        <f>SUM(L10:L33)</f>
        <v>0</v>
      </c>
      <c r="M34" s="445"/>
      <c r="N34" s="443">
        <f>SUM(N10:N33)</f>
        <v>0</v>
      </c>
      <c r="O34" s="444">
        <f>SUM(O10:O33)</f>
        <v>0</v>
      </c>
      <c r="P34" s="445"/>
      <c r="Q34" s="443">
        <f>SUM(Q10:Q33)</f>
        <v>0</v>
      </c>
      <c r="R34" s="444">
        <f>SUM(C34+F34+I34+L34+O34)</f>
        <v>0</v>
      </c>
      <c r="S34" s="443">
        <f>E34 + H34+K34+N34+Q34</f>
        <v>0</v>
      </c>
      <c r="T34" s="446"/>
    </row>
    <row r="35" spans="1:20" ht="14.25" customHeight="1" thickBot="1" x14ac:dyDescent="0.3">
      <c r="A35" s="694"/>
      <c r="B35" s="694"/>
      <c r="C35" s="694"/>
      <c r="D35" s="694"/>
      <c r="E35" s="280"/>
      <c r="F35" s="281"/>
    </row>
    <row r="36" spans="1:20" ht="12.5" x14ac:dyDescent="0.25">
      <c r="A36" s="664" t="s">
        <v>183</v>
      </c>
      <c r="B36" s="665"/>
      <c r="C36" s="665"/>
      <c r="D36" s="665"/>
      <c r="E36" s="665"/>
      <c r="F36" s="665"/>
      <c r="G36" s="665"/>
      <c r="H36" s="665"/>
      <c r="I36" s="665"/>
      <c r="J36" s="665"/>
      <c r="K36" s="665"/>
      <c r="L36" s="665"/>
      <c r="M36" s="665"/>
      <c r="N36" s="665"/>
      <c r="O36" s="665"/>
      <c r="P36" s="665"/>
      <c r="Q36" s="665"/>
      <c r="R36" s="665"/>
      <c r="S36" s="665"/>
      <c r="T36" s="666"/>
    </row>
    <row r="37" spans="1:20" thickBot="1" x14ac:dyDescent="0.3">
      <c r="A37" s="667"/>
      <c r="B37" s="668"/>
      <c r="C37" s="668"/>
      <c r="D37" s="668"/>
      <c r="E37" s="668"/>
      <c r="F37" s="668"/>
      <c r="G37" s="668"/>
      <c r="H37" s="668"/>
      <c r="I37" s="668"/>
      <c r="J37" s="668"/>
      <c r="K37" s="668"/>
      <c r="L37" s="668"/>
      <c r="M37" s="668"/>
      <c r="N37" s="668"/>
      <c r="O37" s="668"/>
      <c r="P37" s="668"/>
      <c r="Q37" s="668"/>
      <c r="R37" s="668"/>
      <c r="S37" s="668"/>
      <c r="T37" s="669"/>
    </row>
  </sheetData>
  <sheetProtection sheet="1"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6">
    <mergeCell ref="A36:T37"/>
    <mergeCell ref="B6:B7"/>
    <mergeCell ref="A3:T4"/>
    <mergeCell ref="A35:D35"/>
    <mergeCell ref="A6:A7"/>
    <mergeCell ref="T6:T7"/>
    <mergeCell ref="S6:S7"/>
    <mergeCell ref="L6:N6"/>
    <mergeCell ref="O6:Q6"/>
    <mergeCell ref="A2:T2"/>
    <mergeCell ref="R6:R7"/>
    <mergeCell ref="R1:T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U103"/>
  <sheetViews>
    <sheetView showGridLines="0" topLeftCell="A2" zoomScale="90" zoomScaleNormal="90" workbookViewId="0">
      <selection activeCell="I12" sqref="I12"/>
    </sheetView>
  </sheetViews>
  <sheetFormatPr defaultColWidth="9.1796875" defaultRowHeight="12.5" x14ac:dyDescent="0.25"/>
  <cols>
    <col min="1" max="1" width="48" style="291" customWidth="1"/>
    <col min="2" max="2" width="11.7265625" style="291" customWidth="1"/>
    <col min="3" max="3" width="9.1796875" style="291" bestFit="1" customWidth="1"/>
    <col min="4" max="4" width="9" style="291" bestFit="1" customWidth="1"/>
    <col min="5" max="5" width="11.453125" style="291" customWidth="1"/>
    <col min="6" max="6" width="9.1796875" style="291" bestFit="1" customWidth="1"/>
    <col min="7" max="7" width="7.81640625" style="291" bestFit="1" customWidth="1"/>
    <col min="8" max="8" width="11.453125" style="291" customWidth="1"/>
    <col min="9" max="9" width="9.1796875" style="291" bestFit="1" customWidth="1"/>
    <col min="10" max="10" width="7.81640625" style="291" bestFit="1" customWidth="1"/>
    <col min="11" max="11" width="10.7265625" style="291" customWidth="1"/>
    <col min="12" max="12" width="9.1796875" style="291" bestFit="1" customWidth="1"/>
    <col min="13" max="13" width="7.81640625" style="291" bestFit="1" customWidth="1"/>
    <col min="14" max="14" width="11.1796875" style="291" customWidth="1"/>
    <col min="15" max="15" width="9.1796875" style="291" bestFit="1" customWidth="1"/>
    <col min="16" max="16" width="7.81640625" style="291" bestFit="1" customWidth="1"/>
    <col min="17" max="17" width="21.54296875" style="291" bestFit="1" customWidth="1"/>
    <col min="18" max="18" width="9.1796875" style="291"/>
    <col min="19" max="19" width="31" style="291" bestFit="1" customWidth="1"/>
    <col min="20" max="16384" width="9.1796875" style="291"/>
  </cols>
  <sheetData>
    <row r="1" spans="1:21" s="412" customFormat="1" ht="10" x14ac:dyDescent="0.25">
      <c r="A1" s="685" t="s">
        <v>162</v>
      </c>
      <c r="B1" s="685"/>
      <c r="C1" s="685"/>
      <c r="D1" s="685"/>
      <c r="E1" s="685"/>
      <c r="F1" s="685"/>
      <c r="G1" s="685"/>
      <c r="H1" s="685"/>
      <c r="I1" s="685"/>
      <c r="J1" s="685"/>
      <c r="K1" s="411"/>
      <c r="L1" s="411"/>
      <c r="M1" s="411"/>
      <c r="N1" s="411"/>
      <c r="O1" s="411"/>
      <c r="P1" s="411"/>
      <c r="Q1" s="447"/>
      <c r="R1" s="411"/>
      <c r="S1" s="411"/>
    </row>
    <row r="2" spans="1:21" s="279" customFormat="1" ht="18.5" thickBot="1" x14ac:dyDescent="0.3">
      <c r="A2" s="680" t="s">
        <v>90</v>
      </c>
      <c r="B2" s="680"/>
      <c r="C2" s="680"/>
      <c r="D2" s="680"/>
      <c r="E2" s="680"/>
      <c r="F2" s="680"/>
      <c r="G2" s="680"/>
      <c r="H2" s="680"/>
      <c r="I2" s="680"/>
      <c r="J2" s="680"/>
      <c r="K2" s="680"/>
      <c r="L2" s="680"/>
      <c r="M2" s="680"/>
      <c r="N2" s="680"/>
      <c r="O2" s="680"/>
      <c r="P2" s="680"/>
      <c r="Q2" s="680"/>
      <c r="R2" s="448"/>
      <c r="S2" s="448"/>
      <c r="T2" s="286"/>
      <c r="U2" s="286"/>
    </row>
    <row r="3" spans="1:21" s="279" customFormat="1" ht="65.25" customHeight="1" thickBot="1" x14ac:dyDescent="0.3">
      <c r="A3" s="705" t="s">
        <v>236</v>
      </c>
      <c r="B3" s="706"/>
      <c r="C3" s="706"/>
      <c r="D3" s="706"/>
      <c r="E3" s="706"/>
      <c r="F3" s="706"/>
      <c r="G3" s="706"/>
      <c r="H3" s="706"/>
      <c r="I3" s="706"/>
      <c r="J3" s="706"/>
      <c r="K3" s="706"/>
      <c r="L3" s="706"/>
      <c r="M3" s="706"/>
      <c r="N3" s="706"/>
      <c r="O3" s="706"/>
      <c r="P3" s="706"/>
      <c r="Q3" s="707"/>
      <c r="R3" s="449"/>
      <c r="S3" s="449"/>
    </row>
    <row r="4" spans="1:21" s="279" customFormat="1" ht="10.5" customHeight="1" thickBot="1" x14ac:dyDescent="0.3">
      <c r="A4" s="449"/>
      <c r="B4" s="449"/>
      <c r="C4" s="449"/>
      <c r="D4" s="449"/>
      <c r="E4" s="449"/>
      <c r="F4" s="449"/>
      <c r="G4" s="449"/>
      <c r="H4" s="449"/>
      <c r="I4" s="449"/>
      <c r="J4" s="449"/>
      <c r="K4" s="449"/>
      <c r="L4" s="449"/>
      <c r="M4" s="449"/>
      <c r="N4" s="449"/>
      <c r="O4" s="449"/>
      <c r="P4" s="449"/>
      <c r="Q4" s="449"/>
      <c r="R4" s="449"/>
      <c r="S4" s="449"/>
    </row>
    <row r="5" spans="1:21" s="287" customFormat="1" ht="14" x14ac:dyDescent="0.25">
      <c r="A5" s="125" t="s">
        <v>157</v>
      </c>
      <c r="B5" s="720" t="s">
        <v>97</v>
      </c>
      <c r="C5" s="720"/>
      <c r="D5" s="720"/>
      <c r="E5" s="720" t="s">
        <v>100</v>
      </c>
      <c r="F5" s="720"/>
      <c r="G5" s="720"/>
      <c r="H5" s="720" t="s">
        <v>98</v>
      </c>
      <c r="I5" s="720"/>
      <c r="J5" s="720"/>
      <c r="K5" s="720" t="s">
        <v>227</v>
      </c>
      <c r="L5" s="720"/>
      <c r="M5" s="720"/>
      <c r="N5" s="720" t="s">
        <v>228</v>
      </c>
      <c r="O5" s="720"/>
      <c r="P5" s="720"/>
      <c r="Q5" s="297" t="s">
        <v>179</v>
      </c>
      <c r="R5" s="450"/>
    </row>
    <row r="6" spans="1:21" s="287" customFormat="1" ht="24.5" customHeight="1" x14ac:dyDescent="0.25">
      <c r="A6" s="298"/>
      <c r="B6" s="126" t="s">
        <v>160</v>
      </c>
      <c r="C6" s="126" t="s">
        <v>158</v>
      </c>
      <c r="D6" s="126" t="s">
        <v>136</v>
      </c>
      <c r="E6" s="299" t="s">
        <v>160</v>
      </c>
      <c r="F6" s="299" t="s">
        <v>158</v>
      </c>
      <c r="G6" s="299" t="s">
        <v>136</v>
      </c>
      <c r="H6" s="299" t="s">
        <v>160</v>
      </c>
      <c r="I6" s="299" t="s">
        <v>158</v>
      </c>
      <c r="J6" s="299" t="s">
        <v>136</v>
      </c>
      <c r="K6" s="299" t="s">
        <v>160</v>
      </c>
      <c r="L6" s="299" t="s">
        <v>158</v>
      </c>
      <c r="M6" s="299" t="s">
        <v>136</v>
      </c>
      <c r="N6" s="299" t="s">
        <v>160</v>
      </c>
      <c r="O6" s="299" t="s">
        <v>158</v>
      </c>
      <c r="P6" s="299" t="s">
        <v>136</v>
      </c>
      <c r="Q6" s="300"/>
    </row>
    <row r="7" spans="1:21" s="287" customFormat="1" ht="14" x14ac:dyDescent="0.25">
      <c r="A7" s="167" t="s">
        <v>199</v>
      </c>
      <c r="B7" s="129">
        <v>170000</v>
      </c>
      <c r="C7" s="130">
        <v>0.2</v>
      </c>
      <c r="D7" s="127">
        <f>B7*C7</f>
        <v>34000</v>
      </c>
      <c r="E7" s="127">
        <v>10000</v>
      </c>
      <c r="F7" s="130">
        <v>0.2</v>
      </c>
      <c r="G7" s="127">
        <f t="shared" ref="G7:G33" si="0">E7*F7</f>
        <v>2000</v>
      </c>
      <c r="H7" s="127">
        <v>10000</v>
      </c>
      <c r="I7" s="130">
        <v>0.2</v>
      </c>
      <c r="J7" s="127">
        <f t="shared" ref="J7:J33" si="1">H7*I7</f>
        <v>2000</v>
      </c>
      <c r="K7" s="127">
        <v>10000</v>
      </c>
      <c r="L7" s="130">
        <v>0.2</v>
      </c>
      <c r="M7" s="127">
        <f t="shared" ref="M7:M33" si="2">K7*L7</f>
        <v>2000</v>
      </c>
      <c r="N7" s="127">
        <v>10000</v>
      </c>
      <c r="O7" s="130">
        <v>0.2</v>
      </c>
      <c r="P7" s="127">
        <f t="shared" ref="P7:P33" si="3">N7*O7</f>
        <v>2000</v>
      </c>
      <c r="Q7" s="301">
        <f>D7+G7+J7</f>
        <v>38000</v>
      </c>
    </row>
    <row r="8" spans="1:21" s="287" customFormat="1" ht="14" x14ac:dyDescent="0.25">
      <c r="A8" s="365"/>
      <c r="B8" s="656"/>
      <c r="C8" s="289"/>
      <c r="D8" s="128">
        <f>C8*B8</f>
        <v>0</v>
      </c>
      <c r="E8" s="656"/>
      <c r="F8" s="289"/>
      <c r="G8" s="128">
        <f t="shared" si="0"/>
        <v>0</v>
      </c>
      <c r="H8" s="656"/>
      <c r="I8" s="289"/>
      <c r="J8" s="128">
        <f t="shared" si="1"/>
        <v>0</v>
      </c>
      <c r="K8" s="656"/>
      <c r="L8" s="289"/>
      <c r="M8" s="128">
        <f t="shared" si="2"/>
        <v>0</v>
      </c>
      <c r="N8" s="656"/>
      <c r="O8" s="289"/>
      <c r="P8" s="128">
        <f t="shared" si="3"/>
        <v>0</v>
      </c>
      <c r="Q8" s="296">
        <f t="shared" ref="Q8:Q34" si="4">SUM(D8+G8+J8+M8+P8)</f>
        <v>0</v>
      </c>
    </row>
    <row r="9" spans="1:21" s="287" customFormat="1" ht="14" x14ac:dyDescent="0.25">
      <c r="A9" s="288"/>
      <c r="B9" s="656"/>
      <c r="C9" s="289"/>
      <c r="D9" s="128">
        <f t="shared" ref="D9:D29" si="5">C9*B9</f>
        <v>0</v>
      </c>
      <c r="E9" s="656"/>
      <c r="F9" s="289"/>
      <c r="G9" s="128">
        <f t="shared" si="0"/>
        <v>0</v>
      </c>
      <c r="H9" s="656"/>
      <c r="I9" s="289"/>
      <c r="J9" s="128">
        <f t="shared" si="1"/>
        <v>0</v>
      </c>
      <c r="K9" s="656"/>
      <c r="L9" s="289"/>
      <c r="M9" s="128">
        <f t="shared" si="2"/>
        <v>0</v>
      </c>
      <c r="N9" s="656"/>
      <c r="O9" s="289"/>
      <c r="P9" s="128">
        <f t="shared" si="3"/>
        <v>0</v>
      </c>
      <c r="Q9" s="296">
        <f t="shared" si="4"/>
        <v>0</v>
      </c>
    </row>
    <row r="10" spans="1:21" s="287" customFormat="1" ht="14" x14ac:dyDescent="0.25">
      <c r="A10" s="288"/>
      <c r="B10" s="656"/>
      <c r="C10" s="289"/>
      <c r="D10" s="128">
        <f t="shared" si="5"/>
        <v>0</v>
      </c>
      <c r="E10" s="656"/>
      <c r="F10" s="289"/>
      <c r="G10" s="128">
        <f t="shared" si="0"/>
        <v>0</v>
      </c>
      <c r="H10" s="656"/>
      <c r="I10" s="289"/>
      <c r="J10" s="128">
        <f t="shared" si="1"/>
        <v>0</v>
      </c>
      <c r="K10" s="656"/>
      <c r="L10" s="289"/>
      <c r="M10" s="128">
        <f t="shared" si="2"/>
        <v>0</v>
      </c>
      <c r="N10" s="656"/>
      <c r="O10" s="289"/>
      <c r="P10" s="128">
        <f t="shared" si="3"/>
        <v>0</v>
      </c>
      <c r="Q10" s="296">
        <f t="shared" si="4"/>
        <v>0</v>
      </c>
    </row>
    <row r="11" spans="1:21" s="287" customFormat="1" ht="14" x14ac:dyDescent="0.25">
      <c r="A11" s="288"/>
      <c r="B11" s="656"/>
      <c r="C11" s="289"/>
      <c r="D11" s="128">
        <f t="shared" si="5"/>
        <v>0</v>
      </c>
      <c r="E11" s="656"/>
      <c r="F11" s="289"/>
      <c r="G11" s="128">
        <f t="shared" si="0"/>
        <v>0</v>
      </c>
      <c r="H11" s="656"/>
      <c r="I11" s="289"/>
      <c r="J11" s="128">
        <f t="shared" si="1"/>
        <v>0</v>
      </c>
      <c r="K11" s="656"/>
      <c r="L11" s="289"/>
      <c r="M11" s="128">
        <f t="shared" si="2"/>
        <v>0</v>
      </c>
      <c r="N11" s="656"/>
      <c r="O11" s="289"/>
      <c r="P11" s="128">
        <f t="shared" si="3"/>
        <v>0</v>
      </c>
      <c r="Q11" s="296">
        <f t="shared" si="4"/>
        <v>0</v>
      </c>
    </row>
    <row r="12" spans="1:21" s="287" customFormat="1" ht="14" x14ac:dyDescent="0.25">
      <c r="A12" s="288"/>
      <c r="B12" s="656"/>
      <c r="C12" s="289"/>
      <c r="D12" s="128">
        <f t="shared" si="5"/>
        <v>0</v>
      </c>
      <c r="E12" s="656"/>
      <c r="F12" s="289"/>
      <c r="G12" s="128">
        <f t="shared" si="0"/>
        <v>0</v>
      </c>
      <c r="H12" s="656"/>
      <c r="I12" s="289"/>
      <c r="J12" s="128">
        <f t="shared" si="1"/>
        <v>0</v>
      </c>
      <c r="K12" s="656"/>
      <c r="L12" s="289"/>
      <c r="M12" s="128">
        <f t="shared" si="2"/>
        <v>0</v>
      </c>
      <c r="N12" s="656"/>
      <c r="O12" s="289"/>
      <c r="P12" s="128">
        <f t="shared" si="3"/>
        <v>0</v>
      </c>
      <c r="Q12" s="296">
        <f t="shared" si="4"/>
        <v>0</v>
      </c>
    </row>
    <row r="13" spans="1:21" s="287" customFormat="1" ht="14" x14ac:dyDescent="0.25">
      <c r="A13" s="288"/>
      <c r="B13" s="656"/>
      <c r="C13" s="289"/>
      <c r="D13" s="128">
        <f t="shared" si="5"/>
        <v>0</v>
      </c>
      <c r="E13" s="656"/>
      <c r="F13" s="289"/>
      <c r="G13" s="128">
        <f t="shared" si="0"/>
        <v>0</v>
      </c>
      <c r="H13" s="656"/>
      <c r="I13" s="289"/>
      <c r="J13" s="128">
        <f t="shared" si="1"/>
        <v>0</v>
      </c>
      <c r="K13" s="656"/>
      <c r="L13" s="289"/>
      <c r="M13" s="128">
        <f t="shared" si="2"/>
        <v>0</v>
      </c>
      <c r="N13" s="656"/>
      <c r="O13" s="289"/>
      <c r="P13" s="128">
        <f t="shared" si="3"/>
        <v>0</v>
      </c>
      <c r="Q13" s="296">
        <f t="shared" si="4"/>
        <v>0</v>
      </c>
    </row>
    <row r="14" spans="1:21" s="287" customFormat="1" ht="14" x14ac:dyDescent="0.25">
      <c r="A14" s="288"/>
      <c r="B14" s="656"/>
      <c r="C14" s="289"/>
      <c r="D14" s="128">
        <f t="shared" si="5"/>
        <v>0</v>
      </c>
      <c r="E14" s="656"/>
      <c r="F14" s="289"/>
      <c r="G14" s="128">
        <f t="shared" si="0"/>
        <v>0</v>
      </c>
      <c r="H14" s="656"/>
      <c r="I14" s="289"/>
      <c r="J14" s="128">
        <f t="shared" si="1"/>
        <v>0</v>
      </c>
      <c r="K14" s="656"/>
      <c r="L14" s="289"/>
      <c r="M14" s="128">
        <f t="shared" si="2"/>
        <v>0</v>
      </c>
      <c r="N14" s="656"/>
      <c r="O14" s="289"/>
      <c r="P14" s="128">
        <f t="shared" si="3"/>
        <v>0</v>
      </c>
      <c r="Q14" s="296">
        <f t="shared" si="4"/>
        <v>0</v>
      </c>
    </row>
    <row r="15" spans="1:21" s="287" customFormat="1" ht="14" x14ac:dyDescent="0.25">
      <c r="A15" s="288"/>
      <c r="B15" s="656"/>
      <c r="C15" s="289"/>
      <c r="D15" s="128">
        <f t="shared" si="5"/>
        <v>0</v>
      </c>
      <c r="E15" s="656"/>
      <c r="F15" s="289"/>
      <c r="G15" s="128">
        <f t="shared" si="0"/>
        <v>0</v>
      </c>
      <c r="H15" s="656"/>
      <c r="I15" s="289"/>
      <c r="J15" s="128">
        <f t="shared" si="1"/>
        <v>0</v>
      </c>
      <c r="K15" s="656"/>
      <c r="L15" s="289"/>
      <c r="M15" s="128">
        <f t="shared" si="2"/>
        <v>0</v>
      </c>
      <c r="N15" s="656"/>
      <c r="O15" s="289"/>
      <c r="P15" s="128">
        <f t="shared" si="3"/>
        <v>0</v>
      </c>
      <c r="Q15" s="296">
        <f t="shared" si="4"/>
        <v>0</v>
      </c>
    </row>
    <row r="16" spans="1:21" s="287" customFormat="1" ht="14" x14ac:dyDescent="0.25">
      <c r="A16" s="288"/>
      <c r="B16" s="656"/>
      <c r="C16" s="289"/>
      <c r="D16" s="128">
        <f t="shared" si="5"/>
        <v>0</v>
      </c>
      <c r="E16" s="656"/>
      <c r="F16" s="289"/>
      <c r="G16" s="128">
        <f t="shared" si="0"/>
        <v>0</v>
      </c>
      <c r="H16" s="656"/>
      <c r="I16" s="289"/>
      <c r="J16" s="128">
        <f t="shared" si="1"/>
        <v>0</v>
      </c>
      <c r="K16" s="656"/>
      <c r="L16" s="289"/>
      <c r="M16" s="128">
        <f t="shared" si="2"/>
        <v>0</v>
      </c>
      <c r="N16" s="656"/>
      <c r="O16" s="289"/>
      <c r="P16" s="128">
        <f t="shared" si="3"/>
        <v>0</v>
      </c>
      <c r="Q16" s="296">
        <f t="shared" si="4"/>
        <v>0</v>
      </c>
    </row>
    <row r="17" spans="1:17" s="287" customFormat="1" ht="14" x14ac:dyDescent="0.25">
      <c r="A17" s="288"/>
      <c r="B17" s="656"/>
      <c r="C17" s="289"/>
      <c r="D17" s="128">
        <f t="shared" si="5"/>
        <v>0</v>
      </c>
      <c r="E17" s="656"/>
      <c r="F17" s="289"/>
      <c r="G17" s="128">
        <f t="shared" si="0"/>
        <v>0</v>
      </c>
      <c r="H17" s="656"/>
      <c r="I17" s="289"/>
      <c r="J17" s="128">
        <f t="shared" si="1"/>
        <v>0</v>
      </c>
      <c r="K17" s="656"/>
      <c r="L17" s="289"/>
      <c r="M17" s="128">
        <f t="shared" si="2"/>
        <v>0</v>
      </c>
      <c r="N17" s="656"/>
      <c r="O17" s="289"/>
      <c r="P17" s="128">
        <f t="shared" si="3"/>
        <v>0</v>
      </c>
      <c r="Q17" s="296">
        <f t="shared" si="4"/>
        <v>0</v>
      </c>
    </row>
    <row r="18" spans="1:17" s="287" customFormat="1" ht="14" x14ac:dyDescent="0.25">
      <c r="A18" s="288"/>
      <c r="B18" s="656"/>
      <c r="C18" s="289"/>
      <c r="D18" s="128">
        <f t="shared" si="5"/>
        <v>0</v>
      </c>
      <c r="E18" s="656"/>
      <c r="F18" s="289"/>
      <c r="G18" s="128">
        <f t="shared" si="0"/>
        <v>0</v>
      </c>
      <c r="H18" s="656"/>
      <c r="I18" s="289"/>
      <c r="J18" s="128">
        <f t="shared" si="1"/>
        <v>0</v>
      </c>
      <c r="K18" s="656"/>
      <c r="L18" s="289"/>
      <c r="M18" s="128">
        <f t="shared" si="2"/>
        <v>0</v>
      </c>
      <c r="N18" s="656"/>
      <c r="O18" s="289"/>
      <c r="P18" s="128">
        <f t="shared" si="3"/>
        <v>0</v>
      </c>
      <c r="Q18" s="296">
        <f t="shared" si="4"/>
        <v>0</v>
      </c>
    </row>
    <row r="19" spans="1:17" s="287" customFormat="1" ht="14" x14ac:dyDescent="0.25">
      <c r="A19" s="288"/>
      <c r="B19" s="656"/>
      <c r="C19" s="289"/>
      <c r="D19" s="128">
        <f t="shared" si="5"/>
        <v>0</v>
      </c>
      <c r="E19" s="656"/>
      <c r="F19" s="289"/>
      <c r="G19" s="128">
        <f t="shared" si="0"/>
        <v>0</v>
      </c>
      <c r="H19" s="656"/>
      <c r="I19" s="289"/>
      <c r="J19" s="128">
        <f t="shared" si="1"/>
        <v>0</v>
      </c>
      <c r="K19" s="656"/>
      <c r="L19" s="289"/>
      <c r="M19" s="128">
        <f t="shared" si="2"/>
        <v>0</v>
      </c>
      <c r="N19" s="656"/>
      <c r="O19" s="289"/>
      <c r="P19" s="128">
        <f t="shared" si="3"/>
        <v>0</v>
      </c>
      <c r="Q19" s="296">
        <f t="shared" si="4"/>
        <v>0</v>
      </c>
    </row>
    <row r="20" spans="1:17" s="287" customFormat="1" ht="14" x14ac:dyDescent="0.25">
      <c r="A20" s="288"/>
      <c r="B20" s="656"/>
      <c r="C20" s="289"/>
      <c r="D20" s="128">
        <f t="shared" si="5"/>
        <v>0</v>
      </c>
      <c r="E20" s="656"/>
      <c r="F20" s="289"/>
      <c r="G20" s="128">
        <f t="shared" si="0"/>
        <v>0</v>
      </c>
      <c r="H20" s="656"/>
      <c r="I20" s="289"/>
      <c r="J20" s="128">
        <f t="shared" si="1"/>
        <v>0</v>
      </c>
      <c r="K20" s="656"/>
      <c r="L20" s="289"/>
      <c r="M20" s="128">
        <f t="shared" si="2"/>
        <v>0</v>
      </c>
      <c r="N20" s="656"/>
      <c r="O20" s="289"/>
      <c r="P20" s="128">
        <f t="shared" si="3"/>
        <v>0</v>
      </c>
      <c r="Q20" s="296">
        <f t="shared" si="4"/>
        <v>0</v>
      </c>
    </row>
    <row r="21" spans="1:17" s="287" customFormat="1" ht="14" x14ac:dyDescent="0.25">
      <c r="A21" s="288"/>
      <c r="B21" s="656"/>
      <c r="C21" s="289"/>
      <c r="D21" s="128">
        <f t="shared" si="5"/>
        <v>0</v>
      </c>
      <c r="E21" s="656"/>
      <c r="F21" s="289"/>
      <c r="G21" s="128">
        <f t="shared" si="0"/>
        <v>0</v>
      </c>
      <c r="H21" s="656"/>
      <c r="I21" s="289"/>
      <c r="J21" s="128">
        <f t="shared" si="1"/>
        <v>0</v>
      </c>
      <c r="K21" s="656"/>
      <c r="L21" s="289"/>
      <c r="M21" s="128">
        <f t="shared" si="2"/>
        <v>0</v>
      </c>
      <c r="N21" s="656"/>
      <c r="O21" s="289"/>
      <c r="P21" s="128">
        <f t="shared" si="3"/>
        <v>0</v>
      </c>
      <c r="Q21" s="296">
        <f t="shared" si="4"/>
        <v>0</v>
      </c>
    </row>
    <row r="22" spans="1:17" s="287" customFormat="1" ht="14" x14ac:dyDescent="0.25">
      <c r="A22" s="288"/>
      <c r="B22" s="656"/>
      <c r="C22" s="289"/>
      <c r="D22" s="128">
        <f t="shared" si="5"/>
        <v>0</v>
      </c>
      <c r="E22" s="656"/>
      <c r="F22" s="289"/>
      <c r="G22" s="128">
        <f t="shared" si="0"/>
        <v>0</v>
      </c>
      <c r="H22" s="656"/>
      <c r="I22" s="289"/>
      <c r="J22" s="128">
        <f t="shared" si="1"/>
        <v>0</v>
      </c>
      <c r="K22" s="656"/>
      <c r="L22" s="289"/>
      <c r="M22" s="128">
        <f t="shared" si="2"/>
        <v>0</v>
      </c>
      <c r="N22" s="656"/>
      <c r="O22" s="289"/>
      <c r="P22" s="128">
        <f t="shared" si="3"/>
        <v>0</v>
      </c>
      <c r="Q22" s="296">
        <f t="shared" si="4"/>
        <v>0</v>
      </c>
    </row>
    <row r="23" spans="1:17" s="287" customFormat="1" ht="14" x14ac:dyDescent="0.25">
      <c r="A23" s="288"/>
      <c r="B23" s="656"/>
      <c r="C23" s="289"/>
      <c r="D23" s="128">
        <f t="shared" si="5"/>
        <v>0</v>
      </c>
      <c r="E23" s="656"/>
      <c r="F23" s="289"/>
      <c r="G23" s="128">
        <f t="shared" si="0"/>
        <v>0</v>
      </c>
      <c r="H23" s="656"/>
      <c r="I23" s="289"/>
      <c r="J23" s="128">
        <f t="shared" si="1"/>
        <v>0</v>
      </c>
      <c r="K23" s="656"/>
      <c r="L23" s="289"/>
      <c r="M23" s="128">
        <f t="shared" si="2"/>
        <v>0</v>
      </c>
      <c r="N23" s="656"/>
      <c r="O23" s="289"/>
      <c r="P23" s="128">
        <f t="shared" si="3"/>
        <v>0</v>
      </c>
      <c r="Q23" s="296">
        <f t="shared" si="4"/>
        <v>0</v>
      </c>
    </row>
    <row r="24" spans="1:17" s="287" customFormat="1" ht="14" x14ac:dyDescent="0.25">
      <c r="A24" s="288"/>
      <c r="B24" s="656"/>
      <c r="C24" s="289"/>
      <c r="D24" s="128">
        <f t="shared" si="5"/>
        <v>0</v>
      </c>
      <c r="E24" s="656"/>
      <c r="F24" s="289"/>
      <c r="G24" s="128">
        <f t="shared" si="0"/>
        <v>0</v>
      </c>
      <c r="H24" s="656"/>
      <c r="I24" s="289"/>
      <c r="J24" s="128">
        <f t="shared" si="1"/>
        <v>0</v>
      </c>
      <c r="K24" s="656"/>
      <c r="L24" s="289"/>
      <c r="M24" s="128">
        <f t="shared" si="2"/>
        <v>0</v>
      </c>
      <c r="N24" s="656"/>
      <c r="O24" s="289"/>
      <c r="P24" s="128">
        <f t="shared" si="3"/>
        <v>0</v>
      </c>
      <c r="Q24" s="296">
        <f t="shared" si="4"/>
        <v>0</v>
      </c>
    </row>
    <row r="25" spans="1:17" s="287" customFormat="1" ht="14" x14ac:dyDescent="0.25">
      <c r="A25" s="288"/>
      <c r="B25" s="656"/>
      <c r="C25" s="289"/>
      <c r="D25" s="128">
        <f t="shared" si="5"/>
        <v>0</v>
      </c>
      <c r="E25" s="656"/>
      <c r="F25" s="289"/>
      <c r="G25" s="128">
        <f t="shared" si="0"/>
        <v>0</v>
      </c>
      <c r="H25" s="656"/>
      <c r="I25" s="289"/>
      <c r="J25" s="128">
        <f t="shared" si="1"/>
        <v>0</v>
      </c>
      <c r="K25" s="656"/>
      <c r="L25" s="289"/>
      <c r="M25" s="128">
        <f t="shared" si="2"/>
        <v>0</v>
      </c>
      <c r="N25" s="656"/>
      <c r="O25" s="289"/>
      <c r="P25" s="128">
        <f t="shared" si="3"/>
        <v>0</v>
      </c>
      <c r="Q25" s="296">
        <f t="shared" si="4"/>
        <v>0</v>
      </c>
    </row>
    <row r="26" spans="1:17" s="287" customFormat="1" ht="14" x14ac:dyDescent="0.25">
      <c r="A26" s="288"/>
      <c r="B26" s="656"/>
      <c r="C26" s="289"/>
      <c r="D26" s="128">
        <f t="shared" si="5"/>
        <v>0</v>
      </c>
      <c r="E26" s="656"/>
      <c r="F26" s="289"/>
      <c r="G26" s="128">
        <f t="shared" si="0"/>
        <v>0</v>
      </c>
      <c r="H26" s="656"/>
      <c r="I26" s="289"/>
      <c r="J26" s="128">
        <f t="shared" si="1"/>
        <v>0</v>
      </c>
      <c r="K26" s="656"/>
      <c r="L26" s="289"/>
      <c r="M26" s="128">
        <f t="shared" si="2"/>
        <v>0</v>
      </c>
      <c r="N26" s="656"/>
      <c r="O26" s="289"/>
      <c r="P26" s="128">
        <f t="shared" si="3"/>
        <v>0</v>
      </c>
      <c r="Q26" s="296">
        <f t="shared" si="4"/>
        <v>0</v>
      </c>
    </row>
    <row r="27" spans="1:17" s="287" customFormat="1" ht="14" x14ac:dyDescent="0.25">
      <c r="A27" s="288"/>
      <c r="B27" s="656"/>
      <c r="C27" s="289"/>
      <c r="D27" s="128">
        <f t="shared" si="5"/>
        <v>0</v>
      </c>
      <c r="E27" s="656"/>
      <c r="F27" s="289"/>
      <c r="G27" s="128">
        <f t="shared" si="0"/>
        <v>0</v>
      </c>
      <c r="H27" s="656"/>
      <c r="I27" s="289"/>
      <c r="J27" s="128">
        <f t="shared" si="1"/>
        <v>0</v>
      </c>
      <c r="K27" s="656"/>
      <c r="L27" s="289"/>
      <c r="M27" s="128">
        <f t="shared" si="2"/>
        <v>0</v>
      </c>
      <c r="N27" s="656"/>
      <c r="O27" s="289"/>
      <c r="P27" s="128">
        <f t="shared" si="3"/>
        <v>0</v>
      </c>
      <c r="Q27" s="296">
        <f t="shared" si="4"/>
        <v>0</v>
      </c>
    </row>
    <row r="28" spans="1:17" s="287" customFormat="1" ht="14" x14ac:dyDescent="0.25">
      <c r="A28" s="288"/>
      <c r="B28" s="656"/>
      <c r="C28" s="289"/>
      <c r="D28" s="128">
        <f t="shared" si="5"/>
        <v>0</v>
      </c>
      <c r="E28" s="656"/>
      <c r="F28" s="289"/>
      <c r="G28" s="128">
        <f t="shared" si="0"/>
        <v>0</v>
      </c>
      <c r="H28" s="656"/>
      <c r="I28" s="289"/>
      <c r="J28" s="128">
        <f t="shared" si="1"/>
        <v>0</v>
      </c>
      <c r="K28" s="656"/>
      <c r="L28" s="289"/>
      <c r="M28" s="128">
        <f t="shared" si="2"/>
        <v>0</v>
      </c>
      <c r="N28" s="656"/>
      <c r="O28" s="289"/>
      <c r="P28" s="128">
        <f t="shared" si="3"/>
        <v>0</v>
      </c>
      <c r="Q28" s="296">
        <f t="shared" si="4"/>
        <v>0</v>
      </c>
    </row>
    <row r="29" spans="1:17" s="287" customFormat="1" ht="14" x14ac:dyDescent="0.25">
      <c r="A29" s="288"/>
      <c r="B29" s="656"/>
      <c r="C29" s="289"/>
      <c r="D29" s="128">
        <f t="shared" si="5"/>
        <v>0</v>
      </c>
      <c r="E29" s="656"/>
      <c r="F29" s="289"/>
      <c r="G29" s="128">
        <f t="shared" si="0"/>
        <v>0</v>
      </c>
      <c r="H29" s="656"/>
      <c r="I29" s="289"/>
      <c r="J29" s="128">
        <f t="shared" si="1"/>
        <v>0</v>
      </c>
      <c r="K29" s="656"/>
      <c r="L29" s="289"/>
      <c r="M29" s="128">
        <f t="shared" si="2"/>
        <v>0</v>
      </c>
      <c r="N29" s="656"/>
      <c r="O29" s="289"/>
      <c r="P29" s="128">
        <f t="shared" si="3"/>
        <v>0</v>
      </c>
      <c r="Q29" s="296">
        <f t="shared" si="4"/>
        <v>0</v>
      </c>
    </row>
    <row r="30" spans="1:17" s="287" customFormat="1" ht="14" x14ac:dyDescent="0.25">
      <c r="A30" s="288"/>
      <c r="B30" s="656"/>
      <c r="C30" s="289"/>
      <c r="D30" s="128">
        <f>C30*B30</f>
        <v>0</v>
      </c>
      <c r="E30" s="656"/>
      <c r="F30" s="289"/>
      <c r="G30" s="128">
        <f t="shared" si="0"/>
        <v>0</v>
      </c>
      <c r="H30" s="656"/>
      <c r="I30" s="289"/>
      <c r="J30" s="128">
        <f t="shared" si="1"/>
        <v>0</v>
      </c>
      <c r="K30" s="656"/>
      <c r="L30" s="289"/>
      <c r="M30" s="128">
        <f t="shared" si="2"/>
        <v>0</v>
      </c>
      <c r="N30" s="656"/>
      <c r="O30" s="289"/>
      <c r="P30" s="128">
        <f t="shared" si="3"/>
        <v>0</v>
      </c>
      <c r="Q30" s="296">
        <f t="shared" si="4"/>
        <v>0</v>
      </c>
    </row>
    <row r="31" spans="1:17" s="287" customFormat="1" ht="14" x14ac:dyDescent="0.25">
      <c r="A31" s="288"/>
      <c r="B31" s="656"/>
      <c r="C31" s="289"/>
      <c r="D31" s="128">
        <f>C31*B31</f>
        <v>0</v>
      </c>
      <c r="E31" s="656"/>
      <c r="F31" s="289"/>
      <c r="G31" s="128">
        <f t="shared" si="0"/>
        <v>0</v>
      </c>
      <c r="H31" s="656"/>
      <c r="I31" s="289"/>
      <c r="J31" s="128">
        <f t="shared" si="1"/>
        <v>0</v>
      </c>
      <c r="K31" s="656"/>
      <c r="L31" s="289"/>
      <c r="M31" s="128">
        <f t="shared" si="2"/>
        <v>0</v>
      </c>
      <c r="N31" s="656"/>
      <c r="O31" s="289"/>
      <c r="P31" s="128">
        <f t="shared" si="3"/>
        <v>0</v>
      </c>
      <c r="Q31" s="296">
        <f t="shared" si="4"/>
        <v>0</v>
      </c>
    </row>
    <row r="32" spans="1:17" s="287" customFormat="1" ht="14.25" customHeight="1" x14ac:dyDescent="0.25">
      <c r="A32" s="290"/>
      <c r="B32" s="656"/>
      <c r="C32" s="289"/>
      <c r="D32" s="128">
        <f>C32*B32</f>
        <v>0</v>
      </c>
      <c r="E32" s="656"/>
      <c r="F32" s="289"/>
      <c r="G32" s="128">
        <f t="shared" si="0"/>
        <v>0</v>
      </c>
      <c r="H32" s="656"/>
      <c r="I32" s="289"/>
      <c r="J32" s="128">
        <f t="shared" si="1"/>
        <v>0</v>
      </c>
      <c r="K32" s="656"/>
      <c r="L32" s="289"/>
      <c r="M32" s="128">
        <f t="shared" si="2"/>
        <v>0</v>
      </c>
      <c r="N32" s="656"/>
      <c r="O32" s="289"/>
      <c r="P32" s="128">
        <f t="shared" si="3"/>
        <v>0</v>
      </c>
      <c r="Q32" s="296">
        <f t="shared" si="4"/>
        <v>0</v>
      </c>
    </row>
    <row r="33" spans="1:21" s="287" customFormat="1" ht="14.25" customHeight="1" x14ac:dyDescent="0.25">
      <c r="A33" s="290"/>
      <c r="B33" s="656"/>
      <c r="C33" s="289"/>
      <c r="D33" s="128">
        <f>C33*B33</f>
        <v>0</v>
      </c>
      <c r="E33" s="656"/>
      <c r="F33" s="289"/>
      <c r="G33" s="128">
        <f t="shared" si="0"/>
        <v>0</v>
      </c>
      <c r="H33" s="656"/>
      <c r="I33" s="289"/>
      <c r="J33" s="128">
        <f t="shared" si="1"/>
        <v>0</v>
      </c>
      <c r="K33" s="656"/>
      <c r="L33" s="289"/>
      <c r="M33" s="128">
        <f t="shared" si="2"/>
        <v>0</v>
      </c>
      <c r="N33" s="656"/>
      <c r="O33" s="289"/>
      <c r="P33" s="128">
        <f t="shared" si="3"/>
        <v>0</v>
      </c>
      <c r="Q33" s="296">
        <f t="shared" si="4"/>
        <v>0</v>
      </c>
    </row>
    <row r="34" spans="1:21" s="85" customFormat="1" ht="14.5" thickBot="1" x14ac:dyDescent="0.3">
      <c r="A34" s="292" t="s">
        <v>159</v>
      </c>
      <c r="B34" s="293">
        <f>SUM(B8:B33)</f>
        <v>0</v>
      </c>
      <c r="C34" s="294"/>
      <c r="D34" s="293">
        <f>SUM(D8:D33)</f>
        <v>0</v>
      </c>
      <c r="E34" s="293">
        <f>SUM(E8:E33)</f>
        <v>0</v>
      </c>
      <c r="F34" s="294"/>
      <c r="G34" s="293">
        <f>SUM(G8:G33)</f>
        <v>0</v>
      </c>
      <c r="H34" s="293">
        <f>SUM(H8:H33)</f>
        <v>0</v>
      </c>
      <c r="I34" s="294"/>
      <c r="J34" s="293">
        <f>SUM(J8:J33)</f>
        <v>0</v>
      </c>
      <c r="K34" s="293">
        <f>SUM(K8:K33)</f>
        <v>0</v>
      </c>
      <c r="L34" s="294"/>
      <c r="M34" s="293">
        <f>SUM(M8:M33)</f>
        <v>0</v>
      </c>
      <c r="N34" s="293">
        <f>SUM(N8:N33)</f>
        <v>0</v>
      </c>
      <c r="O34" s="294"/>
      <c r="P34" s="293">
        <f>SUM(P8:P33)</f>
        <v>0</v>
      </c>
      <c r="Q34" s="295">
        <f t="shared" si="4"/>
        <v>0</v>
      </c>
    </row>
    <row r="35" spans="1:21" s="85" customFormat="1" ht="13" thickBot="1" x14ac:dyDescent="0.3">
      <c r="A35" s="400"/>
      <c r="B35" s="451"/>
      <c r="C35" s="282"/>
      <c r="D35" s="282"/>
      <c r="E35" s="282"/>
      <c r="F35" s="282"/>
      <c r="G35" s="282"/>
      <c r="H35" s="282"/>
      <c r="I35" s="283"/>
      <c r="J35" s="280"/>
      <c r="K35" s="282"/>
      <c r="L35" s="283"/>
      <c r="M35" s="280"/>
      <c r="N35" s="282"/>
      <c r="O35" s="283"/>
      <c r="P35" s="280"/>
      <c r="Q35" s="282"/>
      <c r="R35" s="283"/>
      <c r="S35" s="280"/>
    </row>
    <row r="36" spans="1:21" s="85" customFormat="1" ht="30" customHeight="1" thickBot="1" x14ac:dyDescent="0.3">
      <c r="A36" s="717" t="s">
        <v>188</v>
      </c>
      <c r="B36" s="718"/>
      <c r="C36" s="718"/>
      <c r="D36" s="718"/>
      <c r="E36" s="718"/>
      <c r="F36" s="718"/>
      <c r="G36" s="718"/>
      <c r="H36" s="718"/>
      <c r="I36" s="718"/>
      <c r="J36" s="718"/>
      <c r="K36" s="718"/>
      <c r="L36" s="718"/>
      <c r="M36" s="718"/>
      <c r="N36" s="718"/>
      <c r="O36" s="718"/>
      <c r="P36" s="718"/>
      <c r="Q36" s="719"/>
      <c r="R36" s="452"/>
      <c r="S36" s="452"/>
    </row>
    <row r="37" spans="1:21" s="85" customFormat="1" ht="17.25" customHeight="1" x14ac:dyDescent="0.25">
      <c r="A37" s="708" t="s">
        <v>250</v>
      </c>
      <c r="B37" s="709"/>
      <c r="C37" s="709"/>
      <c r="D37" s="709"/>
      <c r="E37" s="709"/>
      <c r="F37" s="709"/>
      <c r="G37" s="709"/>
      <c r="H37" s="709"/>
      <c r="I37" s="709"/>
      <c r="J37" s="709"/>
      <c r="K37" s="709"/>
      <c r="L37" s="709"/>
      <c r="M37" s="709"/>
      <c r="N37" s="709"/>
      <c r="O37" s="709"/>
      <c r="P37" s="709"/>
      <c r="Q37" s="710"/>
      <c r="R37" s="453"/>
      <c r="S37" s="453"/>
    </row>
    <row r="38" spans="1:21" s="85" customFormat="1" ht="30.75" customHeight="1" x14ac:dyDescent="0.25">
      <c r="A38" s="711"/>
      <c r="B38" s="712"/>
      <c r="C38" s="712"/>
      <c r="D38" s="712"/>
      <c r="E38" s="712"/>
      <c r="F38" s="712"/>
      <c r="G38" s="712"/>
      <c r="H38" s="712"/>
      <c r="I38" s="712"/>
      <c r="J38" s="712"/>
      <c r="K38" s="712"/>
      <c r="L38" s="712"/>
      <c r="M38" s="712"/>
      <c r="N38" s="712"/>
      <c r="O38" s="712"/>
      <c r="P38" s="712"/>
      <c r="Q38" s="713"/>
      <c r="R38" s="454"/>
      <c r="S38" s="454"/>
    </row>
    <row r="39" spans="1:21" s="85" customFormat="1" ht="12.75" customHeight="1" x14ac:dyDescent="0.25">
      <c r="A39" s="711"/>
      <c r="B39" s="712"/>
      <c r="C39" s="712"/>
      <c r="D39" s="712"/>
      <c r="E39" s="712"/>
      <c r="F39" s="712"/>
      <c r="G39" s="712"/>
      <c r="H39" s="712"/>
      <c r="I39" s="712"/>
      <c r="J39" s="712"/>
      <c r="K39" s="712"/>
      <c r="L39" s="712"/>
      <c r="M39" s="712"/>
      <c r="N39" s="712"/>
      <c r="O39" s="712"/>
      <c r="P39" s="712"/>
      <c r="Q39" s="713"/>
      <c r="R39" s="453"/>
      <c r="S39" s="453"/>
    </row>
    <row r="40" spans="1:21" s="85" customFormat="1" ht="70.5" customHeight="1" thickBot="1" x14ac:dyDescent="0.3">
      <c r="A40" s="714"/>
      <c r="B40" s="715"/>
      <c r="C40" s="715"/>
      <c r="D40" s="715"/>
      <c r="E40" s="715"/>
      <c r="F40" s="715"/>
      <c r="G40" s="715"/>
      <c r="H40" s="715"/>
      <c r="I40" s="715"/>
      <c r="J40" s="715"/>
      <c r="K40" s="715"/>
      <c r="L40" s="715"/>
      <c r="M40" s="715"/>
      <c r="N40" s="715"/>
      <c r="O40" s="715"/>
      <c r="P40" s="715"/>
      <c r="Q40" s="716"/>
      <c r="R40" s="454"/>
      <c r="S40" s="454"/>
    </row>
    <row r="41" spans="1:21" s="85" customFormat="1" ht="9" customHeight="1" thickBot="1" x14ac:dyDescent="0.3">
      <c r="A41" s="701"/>
      <c r="B41" s="701"/>
      <c r="C41" s="701"/>
      <c r="D41" s="701"/>
      <c r="E41" s="701"/>
      <c r="F41" s="701"/>
      <c r="G41" s="701"/>
      <c r="H41" s="701"/>
      <c r="I41" s="701"/>
      <c r="J41" s="701"/>
      <c r="K41" s="701"/>
      <c r="L41" s="701"/>
      <c r="M41" s="701"/>
      <c r="N41" s="701"/>
      <c r="O41" s="701"/>
      <c r="P41" s="701"/>
      <c r="Q41" s="701"/>
      <c r="R41" s="455"/>
      <c r="S41" s="456"/>
      <c r="T41" s="456"/>
      <c r="U41" s="456"/>
    </row>
    <row r="42" spans="1:21" s="85" customFormat="1" ht="38.25" customHeight="1" thickBot="1" x14ac:dyDescent="0.3">
      <c r="A42" s="702" t="s">
        <v>189</v>
      </c>
      <c r="B42" s="703"/>
      <c r="C42" s="703"/>
      <c r="D42" s="703"/>
      <c r="E42" s="703"/>
      <c r="F42" s="703"/>
      <c r="G42" s="703"/>
      <c r="H42" s="703"/>
      <c r="I42" s="703"/>
      <c r="J42" s="703"/>
      <c r="K42" s="703"/>
      <c r="L42" s="703"/>
      <c r="M42" s="703"/>
      <c r="N42" s="703"/>
      <c r="O42" s="703"/>
      <c r="P42" s="703"/>
      <c r="Q42" s="704"/>
      <c r="R42" s="456"/>
      <c r="S42" s="456"/>
      <c r="T42" s="456"/>
      <c r="U42" s="456"/>
    </row>
    <row r="43" spans="1:21" s="85" customFormat="1" x14ac:dyDescent="0.25">
      <c r="R43" s="456"/>
      <c r="S43" s="456"/>
      <c r="T43" s="456"/>
      <c r="U43" s="456"/>
    </row>
    <row r="44" spans="1:21" s="85" customFormat="1" x14ac:dyDescent="0.25"/>
    <row r="45" spans="1:21" s="85" customFormat="1" x14ac:dyDescent="0.25"/>
    <row r="46" spans="1:21" s="85" customFormat="1" x14ac:dyDescent="0.25"/>
    <row r="47" spans="1:21" s="85" customFormat="1" x14ac:dyDescent="0.25"/>
    <row r="48" spans="1:21"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row r="93" s="85" customFormat="1" x14ac:dyDescent="0.25"/>
    <row r="94" s="85" customFormat="1" x14ac:dyDescent="0.25"/>
    <row r="95" s="85" customFormat="1" x14ac:dyDescent="0.25"/>
    <row r="96" s="85" customFormat="1" x14ac:dyDescent="0.25"/>
    <row r="97" s="85" customFormat="1" x14ac:dyDescent="0.25"/>
    <row r="98" s="85" customFormat="1" x14ac:dyDescent="0.25"/>
    <row r="99" s="85" customFormat="1" x14ac:dyDescent="0.25"/>
    <row r="100" s="85" customFormat="1" x14ac:dyDescent="0.25"/>
    <row r="101" s="85" customFormat="1" x14ac:dyDescent="0.25"/>
    <row r="102" s="85" customFormat="1" x14ac:dyDescent="0.25"/>
    <row r="103" s="85" customFormat="1" x14ac:dyDescent="0.25"/>
  </sheetData>
  <sheetProtection sheet="1" formatCells="0" formatColumns="0" formatRows="0"/>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2">
    <mergeCell ref="A1:J1"/>
    <mergeCell ref="A2:Q2"/>
    <mergeCell ref="A41:Q41"/>
    <mergeCell ref="A42:Q42"/>
    <mergeCell ref="A3:Q3"/>
    <mergeCell ref="A37:Q40"/>
    <mergeCell ref="A36:Q36"/>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50"/>
  <sheetViews>
    <sheetView zoomScale="90" zoomScaleNormal="90" workbookViewId="0">
      <selection activeCell="A2" sqref="A2:L2"/>
    </sheetView>
  </sheetViews>
  <sheetFormatPr defaultColWidth="9.1796875" defaultRowHeight="12.5" x14ac:dyDescent="0.25"/>
  <cols>
    <col min="1" max="1" width="7.7265625" style="9" customWidth="1"/>
    <col min="2" max="2" width="53.7265625" style="9" customWidth="1"/>
    <col min="3" max="4" width="14.1796875" style="310" customWidth="1"/>
    <col min="5" max="5" width="6.26953125" style="311" bestFit="1" customWidth="1"/>
    <col min="6" max="6" width="9.7265625" style="311" customWidth="1"/>
    <col min="7" max="9" width="8.7265625" style="312" customWidth="1"/>
    <col min="10" max="10" width="9.81640625" style="312" customWidth="1"/>
    <col min="11" max="11" width="9.81640625" style="313" bestFit="1" customWidth="1"/>
    <col min="12" max="12" width="28" style="314" customWidth="1"/>
    <col min="13" max="16384" width="9.1796875" style="9"/>
  </cols>
  <sheetData>
    <row r="1" spans="1:16" s="308" customFormat="1" ht="12.75" customHeight="1" x14ac:dyDescent="0.25">
      <c r="A1" s="731" t="s">
        <v>162</v>
      </c>
      <c r="B1" s="731"/>
      <c r="C1" s="302"/>
      <c r="D1" s="303"/>
      <c r="E1" s="303"/>
      <c r="F1" s="303"/>
      <c r="G1" s="304"/>
      <c r="H1" s="304"/>
      <c r="I1" s="304"/>
      <c r="J1" s="304"/>
      <c r="K1" s="305"/>
      <c r="L1" s="306"/>
      <c r="M1" s="307"/>
    </row>
    <row r="2" spans="1:16" s="279" customFormat="1" ht="15.75" customHeight="1" thickBot="1" x14ac:dyDescent="0.3">
      <c r="A2" s="730" t="s">
        <v>91</v>
      </c>
      <c r="B2" s="730"/>
      <c r="C2" s="730"/>
      <c r="D2" s="730"/>
      <c r="E2" s="730"/>
      <c r="F2" s="730"/>
      <c r="G2" s="730"/>
      <c r="H2" s="730"/>
      <c r="I2" s="730"/>
      <c r="J2" s="730"/>
      <c r="K2" s="730"/>
      <c r="L2" s="730"/>
      <c r="M2" s="286"/>
      <c r="N2" s="286"/>
      <c r="O2" s="286"/>
      <c r="P2" s="286"/>
    </row>
    <row r="3" spans="1:16" ht="156.75" customHeight="1" thickBot="1" x14ac:dyDescent="0.3">
      <c r="A3" s="721" t="s">
        <v>247</v>
      </c>
      <c r="B3" s="722"/>
      <c r="C3" s="722"/>
      <c r="D3" s="722"/>
      <c r="E3" s="722"/>
      <c r="F3" s="722"/>
      <c r="G3" s="722"/>
      <c r="H3" s="722"/>
      <c r="I3" s="722"/>
      <c r="J3" s="722"/>
      <c r="K3" s="722"/>
      <c r="L3" s="723"/>
    </row>
    <row r="4" spans="1:16" ht="9" customHeight="1" thickBot="1" x14ac:dyDescent="0.3">
      <c r="B4" s="309"/>
    </row>
    <row r="5" spans="1:16" s="308" customFormat="1" ht="42" customHeight="1" thickBot="1" x14ac:dyDescent="0.3">
      <c r="A5" s="204" t="s">
        <v>194</v>
      </c>
      <c r="B5" s="204" t="s">
        <v>201</v>
      </c>
      <c r="C5" s="472" t="s">
        <v>164</v>
      </c>
      <c r="D5" s="472" t="s">
        <v>165</v>
      </c>
      <c r="E5" s="473" t="s">
        <v>116</v>
      </c>
      <c r="F5" s="473" t="s">
        <v>115</v>
      </c>
      <c r="G5" s="474" t="s">
        <v>222</v>
      </c>
      <c r="H5" s="474" t="s">
        <v>223</v>
      </c>
      <c r="I5" s="474" t="s">
        <v>224</v>
      </c>
      <c r="J5" s="474" t="s">
        <v>225</v>
      </c>
      <c r="K5" s="475" t="s">
        <v>117</v>
      </c>
      <c r="L5" s="476" t="s">
        <v>118</v>
      </c>
    </row>
    <row r="6" spans="1:16" s="308" customFormat="1" ht="14.5" thickBot="1" x14ac:dyDescent="0.3">
      <c r="A6" s="460"/>
      <c r="B6" s="477" t="s">
        <v>119</v>
      </c>
      <c r="C6" s="732" t="s">
        <v>191</v>
      </c>
      <c r="D6" s="732"/>
      <c r="E6" s="732"/>
      <c r="F6" s="732"/>
      <c r="G6" s="732"/>
      <c r="H6" s="732"/>
      <c r="I6" s="732"/>
      <c r="J6" s="732"/>
      <c r="K6" s="732"/>
      <c r="L6" s="733"/>
      <c r="M6" s="315"/>
    </row>
    <row r="7" spans="1:16" s="316" customFormat="1" ht="13.5" customHeight="1" thickBot="1" x14ac:dyDescent="0.3">
      <c r="A7" s="197">
        <v>1</v>
      </c>
      <c r="B7" s="177" t="s">
        <v>212</v>
      </c>
      <c r="C7" s="478"/>
      <c r="D7" s="478"/>
      <c r="E7" s="479">
        <v>2</v>
      </c>
      <c r="F7" s="479">
        <v>2</v>
      </c>
      <c r="G7" s="480">
        <v>250</v>
      </c>
      <c r="H7" s="480">
        <v>500</v>
      </c>
      <c r="I7" s="480">
        <v>100</v>
      </c>
      <c r="J7" s="480">
        <v>160</v>
      </c>
      <c r="K7" s="178">
        <f>SUM(G7:J7)*F7</f>
        <v>2020</v>
      </c>
      <c r="L7" s="179" t="s">
        <v>218</v>
      </c>
    </row>
    <row r="8" spans="1:16" x14ac:dyDescent="0.25">
      <c r="A8" s="198"/>
      <c r="B8" s="367"/>
      <c r="C8" s="366"/>
      <c r="D8" s="366"/>
      <c r="E8" s="163"/>
      <c r="F8" s="163"/>
      <c r="G8" s="162"/>
      <c r="H8" s="162"/>
      <c r="I8" s="162"/>
      <c r="J8" s="162"/>
      <c r="K8" s="324">
        <f>SUM(G8:J8)*F8</f>
        <v>0</v>
      </c>
      <c r="L8" s="134"/>
    </row>
    <row r="9" spans="1:16" x14ac:dyDescent="0.25">
      <c r="A9" s="198"/>
      <c r="B9" s="169"/>
      <c r="C9" s="135"/>
      <c r="D9" s="135"/>
      <c r="E9" s="163"/>
      <c r="F9" s="163"/>
      <c r="G9" s="162"/>
      <c r="H9" s="162"/>
      <c r="I9" s="162"/>
      <c r="J9" s="162"/>
      <c r="K9" s="324">
        <f>SUM(G9:J9)*F9</f>
        <v>0</v>
      </c>
      <c r="L9" s="137"/>
    </row>
    <row r="10" spans="1:16" x14ac:dyDescent="0.25">
      <c r="A10" s="198"/>
      <c r="B10" s="170"/>
      <c r="C10" s="135"/>
      <c r="D10" s="135"/>
      <c r="E10" s="163"/>
      <c r="F10" s="163"/>
      <c r="G10" s="162"/>
      <c r="H10" s="162"/>
      <c r="I10" s="162"/>
      <c r="J10" s="162"/>
      <c r="K10" s="324">
        <f>SUM(G10:J10)*F10</f>
        <v>0</v>
      </c>
      <c r="L10" s="137"/>
    </row>
    <row r="11" spans="1:16" x14ac:dyDescent="0.25">
      <c r="A11" s="198"/>
      <c r="B11" s="169"/>
      <c r="C11" s="135"/>
      <c r="D11" s="135"/>
      <c r="E11" s="163"/>
      <c r="F11" s="163"/>
      <c r="G11" s="162"/>
      <c r="H11" s="162"/>
      <c r="I11" s="162"/>
      <c r="J11" s="162"/>
      <c r="K11" s="324">
        <f>SUM(G11:J11)*F11</f>
        <v>0</v>
      </c>
      <c r="L11" s="137"/>
    </row>
    <row r="12" spans="1:16" ht="13" x14ac:dyDescent="0.25">
      <c r="A12" s="465"/>
      <c r="B12" s="466" t="s">
        <v>120</v>
      </c>
      <c r="C12" s="467"/>
      <c r="D12" s="467"/>
      <c r="E12" s="468"/>
      <c r="F12" s="468"/>
      <c r="G12" s="469"/>
      <c r="H12" s="469"/>
      <c r="I12" s="469"/>
      <c r="J12" s="469"/>
      <c r="K12" s="470"/>
      <c r="L12" s="471"/>
    </row>
    <row r="13" spans="1:16" ht="13" thickBot="1" x14ac:dyDescent="0.3">
      <c r="A13" s="199"/>
      <c r="B13" s="171"/>
      <c r="C13" s="172"/>
      <c r="D13" s="172"/>
      <c r="E13" s="173"/>
      <c r="F13" s="173"/>
      <c r="G13" s="174"/>
      <c r="H13" s="174"/>
      <c r="I13" s="174"/>
      <c r="J13" s="174"/>
      <c r="K13" s="324">
        <f>SUM(G13:J13)*F13</f>
        <v>0</v>
      </c>
      <c r="L13" s="175"/>
    </row>
    <row r="14" spans="1:16" ht="13.5" thickBot="1" x14ac:dyDescent="0.3">
      <c r="A14" s="176"/>
      <c r="B14" s="318" t="s">
        <v>101</v>
      </c>
      <c r="C14" s="462"/>
      <c r="D14" s="462"/>
      <c r="E14" s="463"/>
      <c r="F14" s="463"/>
      <c r="G14" s="464"/>
      <c r="H14" s="464"/>
      <c r="I14" s="464"/>
      <c r="J14" s="464"/>
      <c r="K14" s="323">
        <f>SUM(K8:K13)</f>
        <v>0</v>
      </c>
      <c r="L14" s="345"/>
    </row>
    <row r="15" spans="1:16" s="308" customFormat="1" ht="14.5" thickBot="1" x14ac:dyDescent="0.3">
      <c r="A15" s="460"/>
      <c r="B15" s="461" t="s">
        <v>119</v>
      </c>
      <c r="C15" s="732" t="s">
        <v>192</v>
      </c>
      <c r="D15" s="732"/>
      <c r="E15" s="732"/>
      <c r="F15" s="732"/>
      <c r="G15" s="732"/>
      <c r="H15" s="732"/>
      <c r="I15" s="732"/>
      <c r="J15" s="732"/>
      <c r="K15" s="732"/>
      <c r="L15" s="733"/>
    </row>
    <row r="16" spans="1:16" s="316" customFormat="1" ht="13" x14ac:dyDescent="0.25">
      <c r="A16" s="200"/>
      <c r="B16" s="367"/>
      <c r="C16" s="366"/>
      <c r="D16" s="366"/>
      <c r="E16" s="163"/>
      <c r="F16" s="163"/>
      <c r="G16" s="162"/>
      <c r="H16" s="162"/>
      <c r="I16" s="162"/>
      <c r="J16" s="162"/>
      <c r="K16" s="324">
        <f>SUM(G16:J16)*F16</f>
        <v>0</v>
      </c>
      <c r="L16" s="134"/>
    </row>
    <row r="17" spans="1:12" x14ac:dyDescent="0.25">
      <c r="A17" s="198"/>
      <c r="B17" s="169"/>
      <c r="C17" s="135"/>
      <c r="D17" s="135"/>
      <c r="E17" s="163"/>
      <c r="F17" s="163"/>
      <c r="G17" s="162"/>
      <c r="H17" s="162"/>
      <c r="I17" s="162"/>
      <c r="J17" s="162"/>
      <c r="K17" s="324">
        <f>SUM(G17:J17)*F17</f>
        <v>0</v>
      </c>
      <c r="L17" s="137"/>
    </row>
    <row r="18" spans="1:12" x14ac:dyDescent="0.25">
      <c r="A18" s="198"/>
      <c r="B18" s="169"/>
      <c r="C18" s="135"/>
      <c r="D18" s="135"/>
      <c r="E18" s="163"/>
      <c r="F18" s="163"/>
      <c r="G18" s="162"/>
      <c r="H18" s="162"/>
      <c r="I18" s="162"/>
      <c r="J18" s="162"/>
      <c r="K18" s="324">
        <f>SUM(G18:J18)*F18</f>
        <v>0</v>
      </c>
      <c r="L18" s="137"/>
    </row>
    <row r="19" spans="1:12" x14ac:dyDescent="0.25">
      <c r="A19" s="198"/>
      <c r="B19" s="169"/>
      <c r="C19" s="135"/>
      <c r="D19" s="135"/>
      <c r="E19" s="163"/>
      <c r="F19" s="163"/>
      <c r="G19" s="162"/>
      <c r="H19" s="162"/>
      <c r="I19" s="162"/>
      <c r="J19" s="162"/>
      <c r="K19" s="324">
        <f>SUM(G19:J19)*F19</f>
        <v>0</v>
      </c>
      <c r="L19" s="137"/>
    </row>
    <row r="20" spans="1:12" ht="13" x14ac:dyDescent="0.25">
      <c r="A20" s="465"/>
      <c r="B20" s="466" t="s">
        <v>120</v>
      </c>
      <c r="C20" s="467"/>
      <c r="D20" s="467"/>
      <c r="E20" s="468"/>
      <c r="F20" s="468"/>
      <c r="G20" s="469"/>
      <c r="H20" s="469"/>
      <c r="I20" s="469"/>
      <c r="J20" s="469"/>
      <c r="K20" s="470"/>
      <c r="L20" s="471"/>
    </row>
    <row r="21" spans="1:12" ht="13" thickBot="1" x14ac:dyDescent="0.3">
      <c r="A21" s="199"/>
      <c r="B21" s="171"/>
      <c r="C21" s="172"/>
      <c r="D21" s="172"/>
      <c r="E21" s="173"/>
      <c r="F21" s="173"/>
      <c r="G21" s="174"/>
      <c r="H21" s="174"/>
      <c r="I21" s="174"/>
      <c r="J21" s="174"/>
      <c r="K21" s="324">
        <f>SUM(G21:J21)*F21</f>
        <v>0</v>
      </c>
      <c r="L21" s="175"/>
    </row>
    <row r="22" spans="1:12" ht="13.5" thickBot="1" x14ac:dyDescent="0.3">
      <c r="A22" s="176"/>
      <c r="B22" s="318" t="s">
        <v>102</v>
      </c>
      <c r="C22" s="462"/>
      <c r="D22" s="462"/>
      <c r="E22" s="463"/>
      <c r="F22" s="463"/>
      <c r="G22" s="464"/>
      <c r="H22" s="464"/>
      <c r="I22" s="464"/>
      <c r="J22" s="464"/>
      <c r="K22" s="323">
        <f>SUM(K16:K21)</f>
        <v>0</v>
      </c>
      <c r="L22" s="345"/>
    </row>
    <row r="23" spans="1:12" s="308" customFormat="1" ht="14.5" thickBot="1" x14ac:dyDescent="0.3">
      <c r="A23" s="460"/>
      <c r="B23" s="461" t="s">
        <v>119</v>
      </c>
      <c r="C23" s="732" t="s">
        <v>193</v>
      </c>
      <c r="D23" s="732"/>
      <c r="E23" s="732"/>
      <c r="F23" s="732"/>
      <c r="G23" s="732"/>
      <c r="H23" s="732"/>
      <c r="I23" s="732"/>
      <c r="J23" s="732"/>
      <c r="K23" s="732"/>
      <c r="L23" s="733"/>
    </row>
    <row r="24" spans="1:12" s="316" customFormat="1" ht="13" x14ac:dyDescent="0.25">
      <c r="A24" s="200"/>
      <c r="B24" s="367"/>
      <c r="C24" s="366"/>
      <c r="D24" s="366"/>
      <c r="E24" s="163"/>
      <c r="F24" s="163"/>
      <c r="G24" s="162"/>
      <c r="H24" s="162"/>
      <c r="I24" s="162"/>
      <c r="J24" s="162"/>
      <c r="K24" s="324">
        <f>SUM(G24:J24)*F24</f>
        <v>0</v>
      </c>
      <c r="L24" s="134"/>
    </row>
    <row r="25" spans="1:12" s="316" customFormat="1" ht="13" x14ac:dyDescent="0.25">
      <c r="A25" s="198"/>
      <c r="B25" s="168"/>
      <c r="C25" s="131"/>
      <c r="D25" s="131"/>
      <c r="E25" s="163"/>
      <c r="F25" s="163"/>
      <c r="G25" s="162"/>
      <c r="H25" s="162"/>
      <c r="I25" s="162"/>
      <c r="J25" s="162"/>
      <c r="K25" s="324">
        <f>SUM(G25:J25)*F25</f>
        <v>0</v>
      </c>
      <c r="L25" s="134"/>
    </row>
    <row r="26" spans="1:12" x14ac:dyDescent="0.25">
      <c r="A26" s="198"/>
      <c r="B26" s="169"/>
      <c r="C26" s="135"/>
      <c r="D26" s="135"/>
      <c r="E26" s="163"/>
      <c r="F26" s="163"/>
      <c r="G26" s="162"/>
      <c r="H26" s="162"/>
      <c r="I26" s="162"/>
      <c r="J26" s="162"/>
      <c r="K26" s="324">
        <f>SUM(G26:J26)*F26</f>
        <v>0</v>
      </c>
      <c r="L26" s="137"/>
    </row>
    <row r="27" spans="1:12" x14ac:dyDescent="0.25">
      <c r="A27" s="198"/>
      <c r="B27" s="169"/>
      <c r="C27" s="135"/>
      <c r="D27" s="135"/>
      <c r="E27" s="163"/>
      <c r="F27" s="163"/>
      <c r="G27" s="162"/>
      <c r="H27" s="162"/>
      <c r="I27" s="162"/>
      <c r="J27" s="162"/>
      <c r="K27" s="324">
        <f>SUM(G27:J27)*F27</f>
        <v>0</v>
      </c>
      <c r="L27" s="137"/>
    </row>
    <row r="28" spans="1:12" ht="13" x14ac:dyDescent="0.25">
      <c r="A28" s="465"/>
      <c r="B28" s="466" t="s">
        <v>120</v>
      </c>
      <c r="C28" s="467"/>
      <c r="D28" s="467"/>
      <c r="E28" s="468"/>
      <c r="F28" s="468"/>
      <c r="G28" s="469"/>
      <c r="H28" s="469"/>
      <c r="I28" s="469"/>
      <c r="J28" s="469"/>
      <c r="K28" s="470"/>
      <c r="L28" s="471"/>
    </row>
    <row r="29" spans="1:12" ht="13" thickBot="1" x14ac:dyDescent="0.3">
      <c r="A29" s="199"/>
      <c r="B29" s="171"/>
      <c r="C29" s="172"/>
      <c r="D29" s="172"/>
      <c r="E29" s="173"/>
      <c r="F29" s="173"/>
      <c r="G29" s="174"/>
      <c r="H29" s="174"/>
      <c r="I29" s="174"/>
      <c r="J29" s="174"/>
      <c r="K29" s="324">
        <f>SUM(G29:J29)*F29</f>
        <v>0</v>
      </c>
      <c r="L29" s="175"/>
    </row>
    <row r="30" spans="1:12" ht="13.5" thickBot="1" x14ac:dyDescent="0.3">
      <c r="A30" s="176"/>
      <c r="B30" s="318" t="s">
        <v>103</v>
      </c>
      <c r="C30" s="457"/>
      <c r="D30" s="457"/>
      <c r="E30" s="458"/>
      <c r="F30" s="458"/>
      <c r="G30" s="459"/>
      <c r="H30" s="459"/>
      <c r="I30" s="459"/>
      <c r="J30" s="459"/>
      <c r="K30" s="323">
        <f>SUM(K24:K29)</f>
        <v>0</v>
      </c>
      <c r="L30" s="347"/>
    </row>
    <row r="31" spans="1:12" s="308" customFormat="1" ht="14.5" thickBot="1" x14ac:dyDescent="0.3">
      <c r="A31" s="460"/>
      <c r="B31" s="461" t="s">
        <v>119</v>
      </c>
      <c r="C31" s="732" t="s">
        <v>231</v>
      </c>
      <c r="D31" s="732"/>
      <c r="E31" s="732"/>
      <c r="F31" s="732"/>
      <c r="G31" s="732"/>
      <c r="H31" s="732"/>
      <c r="I31" s="732"/>
      <c r="J31" s="732"/>
      <c r="K31" s="732"/>
      <c r="L31" s="733"/>
    </row>
    <row r="32" spans="1:12" s="316" customFormat="1" ht="13" x14ac:dyDescent="0.25">
      <c r="A32" s="200"/>
      <c r="B32" s="367"/>
      <c r="C32" s="366"/>
      <c r="D32" s="366"/>
      <c r="E32" s="163"/>
      <c r="F32" s="163"/>
      <c r="G32" s="162"/>
      <c r="H32" s="162"/>
      <c r="I32" s="162"/>
      <c r="J32" s="162"/>
      <c r="K32" s="324">
        <f>SUM(G32:J32)*F32</f>
        <v>0</v>
      </c>
      <c r="L32" s="134"/>
    </row>
    <row r="33" spans="1:12" s="316" customFormat="1" ht="13" x14ac:dyDescent="0.25">
      <c r="A33" s="198"/>
      <c r="B33" s="168"/>
      <c r="C33" s="131"/>
      <c r="D33" s="131"/>
      <c r="E33" s="163"/>
      <c r="F33" s="163"/>
      <c r="G33" s="162"/>
      <c r="H33" s="162"/>
      <c r="I33" s="162"/>
      <c r="J33" s="162"/>
      <c r="K33" s="324">
        <f>SUM(G33:J33)*F33</f>
        <v>0</v>
      </c>
      <c r="L33" s="134"/>
    </row>
    <row r="34" spans="1:12" x14ac:dyDescent="0.25">
      <c r="A34" s="198"/>
      <c r="B34" s="169"/>
      <c r="C34" s="135"/>
      <c r="D34" s="135"/>
      <c r="E34" s="163"/>
      <c r="F34" s="163"/>
      <c r="G34" s="162"/>
      <c r="H34" s="162"/>
      <c r="I34" s="162"/>
      <c r="J34" s="162"/>
      <c r="K34" s="324">
        <f>SUM(G34:J34)*F34</f>
        <v>0</v>
      </c>
      <c r="L34" s="137"/>
    </row>
    <row r="35" spans="1:12" x14ac:dyDescent="0.25">
      <c r="A35" s="198"/>
      <c r="B35" s="169"/>
      <c r="C35" s="135"/>
      <c r="D35" s="135"/>
      <c r="E35" s="163"/>
      <c r="F35" s="163"/>
      <c r="G35" s="162"/>
      <c r="H35" s="162"/>
      <c r="I35" s="162"/>
      <c r="J35" s="162"/>
      <c r="K35" s="324">
        <f>SUM(G35:J35)*F35</f>
        <v>0</v>
      </c>
      <c r="L35" s="137"/>
    </row>
    <row r="36" spans="1:12" ht="13" x14ac:dyDescent="0.25">
      <c r="A36" s="465"/>
      <c r="B36" s="466" t="s">
        <v>120</v>
      </c>
      <c r="C36" s="467"/>
      <c r="D36" s="467"/>
      <c r="E36" s="468"/>
      <c r="F36" s="468"/>
      <c r="G36" s="469"/>
      <c r="H36" s="469"/>
      <c r="I36" s="469"/>
      <c r="J36" s="469"/>
      <c r="K36" s="470"/>
      <c r="L36" s="471"/>
    </row>
    <row r="37" spans="1:12" ht="13" thickBot="1" x14ac:dyDescent="0.3">
      <c r="A37" s="199"/>
      <c r="B37" s="171"/>
      <c r="C37" s="172"/>
      <c r="D37" s="172"/>
      <c r="E37" s="173"/>
      <c r="F37" s="173"/>
      <c r="G37" s="174"/>
      <c r="H37" s="174"/>
      <c r="I37" s="174"/>
      <c r="J37" s="174"/>
      <c r="K37" s="324">
        <f>SUM(G37:J37)*F37</f>
        <v>0</v>
      </c>
      <c r="L37" s="175"/>
    </row>
    <row r="38" spans="1:12" ht="13.5" thickBot="1" x14ac:dyDescent="0.3">
      <c r="A38" s="176"/>
      <c r="B38" s="318" t="s">
        <v>230</v>
      </c>
      <c r="C38" s="457"/>
      <c r="D38" s="457"/>
      <c r="E38" s="458"/>
      <c r="F38" s="458"/>
      <c r="G38" s="459"/>
      <c r="H38" s="459"/>
      <c r="I38" s="459"/>
      <c r="J38" s="459"/>
      <c r="K38" s="323">
        <f>SUM(K32:K37)</f>
        <v>0</v>
      </c>
      <c r="L38" s="347"/>
    </row>
    <row r="39" spans="1:12" s="308" customFormat="1" ht="14.5" thickBot="1" x14ac:dyDescent="0.3">
      <c r="A39" s="460"/>
      <c r="B39" s="461" t="s">
        <v>119</v>
      </c>
      <c r="C39" s="732" t="s">
        <v>232</v>
      </c>
      <c r="D39" s="732"/>
      <c r="E39" s="732"/>
      <c r="F39" s="732"/>
      <c r="G39" s="732"/>
      <c r="H39" s="732"/>
      <c r="I39" s="732"/>
      <c r="J39" s="732"/>
      <c r="K39" s="732"/>
      <c r="L39" s="733"/>
    </row>
    <row r="40" spans="1:12" s="316" customFormat="1" ht="13" x14ac:dyDescent="0.25">
      <c r="A40" s="200"/>
      <c r="B40" s="367"/>
      <c r="C40" s="366"/>
      <c r="D40" s="366"/>
      <c r="E40" s="163"/>
      <c r="F40" s="163"/>
      <c r="G40" s="162"/>
      <c r="H40" s="162"/>
      <c r="I40" s="162"/>
      <c r="J40" s="162"/>
      <c r="K40" s="324">
        <f>SUM(G40:J40)*F40</f>
        <v>0</v>
      </c>
      <c r="L40" s="134"/>
    </row>
    <row r="41" spans="1:12" s="316" customFormat="1" ht="13" x14ac:dyDescent="0.25">
      <c r="A41" s="198"/>
      <c r="B41" s="168"/>
      <c r="C41" s="131"/>
      <c r="D41" s="131"/>
      <c r="E41" s="163"/>
      <c r="F41" s="163"/>
      <c r="G41" s="162"/>
      <c r="H41" s="162"/>
      <c r="I41" s="162"/>
      <c r="J41" s="162"/>
      <c r="K41" s="324">
        <f>SUM(G41:J41)*F41</f>
        <v>0</v>
      </c>
      <c r="L41" s="134"/>
    </row>
    <row r="42" spans="1:12" x14ac:dyDescent="0.25">
      <c r="A42" s="198"/>
      <c r="B42" s="169"/>
      <c r="C42" s="135"/>
      <c r="D42" s="135"/>
      <c r="E42" s="163"/>
      <c r="F42" s="163"/>
      <c r="G42" s="162"/>
      <c r="H42" s="162"/>
      <c r="I42" s="162"/>
      <c r="J42" s="162"/>
      <c r="K42" s="324">
        <f>SUM(G42:J42)*F42</f>
        <v>0</v>
      </c>
      <c r="L42" s="137"/>
    </row>
    <row r="43" spans="1:12" x14ac:dyDescent="0.25">
      <c r="A43" s="198"/>
      <c r="B43" s="169"/>
      <c r="C43" s="135"/>
      <c r="D43" s="135"/>
      <c r="E43" s="163"/>
      <c r="F43" s="163"/>
      <c r="G43" s="162"/>
      <c r="H43" s="162"/>
      <c r="I43" s="162"/>
      <c r="J43" s="162"/>
      <c r="K43" s="324">
        <f>SUM(G43:J43)*F43</f>
        <v>0</v>
      </c>
      <c r="L43" s="137"/>
    </row>
    <row r="44" spans="1:12" ht="13" x14ac:dyDescent="0.25">
      <c r="A44" s="465"/>
      <c r="B44" s="466" t="s">
        <v>120</v>
      </c>
      <c r="C44" s="467"/>
      <c r="D44" s="467"/>
      <c r="E44" s="468"/>
      <c r="F44" s="468"/>
      <c r="G44" s="469"/>
      <c r="H44" s="469"/>
      <c r="I44" s="469"/>
      <c r="J44" s="469"/>
      <c r="K44" s="470"/>
      <c r="L44" s="471"/>
    </row>
    <row r="45" spans="1:12" ht="13" thickBot="1" x14ac:dyDescent="0.3">
      <c r="A45" s="199"/>
      <c r="B45" s="171"/>
      <c r="C45" s="172"/>
      <c r="D45" s="172"/>
      <c r="E45" s="173"/>
      <c r="F45" s="173"/>
      <c r="G45" s="174"/>
      <c r="H45" s="174"/>
      <c r="I45" s="174"/>
      <c r="J45" s="174"/>
      <c r="K45" s="324">
        <f>SUM(G45:J45)*F45</f>
        <v>0</v>
      </c>
      <c r="L45" s="175"/>
    </row>
    <row r="46" spans="1:12" ht="13.5" thickBot="1" x14ac:dyDescent="0.3">
      <c r="A46" s="176"/>
      <c r="B46" s="318" t="s">
        <v>229</v>
      </c>
      <c r="C46" s="457"/>
      <c r="D46" s="457"/>
      <c r="E46" s="458"/>
      <c r="F46" s="458"/>
      <c r="G46" s="459"/>
      <c r="H46" s="459"/>
      <c r="I46" s="459"/>
      <c r="J46" s="459"/>
      <c r="K46" s="323">
        <f>SUM(K40:K45)</f>
        <v>0</v>
      </c>
      <c r="L46" s="347"/>
    </row>
    <row r="47" spans="1:12" s="308" customFormat="1" ht="13.5" thickBot="1" x14ac:dyDescent="0.3">
      <c r="A47" s="176"/>
      <c r="B47" s="318" t="s">
        <v>137</v>
      </c>
      <c r="C47" s="457"/>
      <c r="D47" s="457"/>
      <c r="E47" s="458"/>
      <c r="F47" s="458"/>
      <c r="G47" s="459"/>
      <c r="H47" s="459"/>
      <c r="I47" s="459"/>
      <c r="J47" s="459"/>
      <c r="K47" s="323">
        <f>K14+K22+K30+K38+K46</f>
        <v>0</v>
      </c>
      <c r="L47" s="347"/>
    </row>
    <row r="48" spans="1:12" ht="6.75" customHeight="1" thickBot="1" x14ac:dyDescent="0.3"/>
    <row r="49" spans="1:12" ht="11.25" customHeight="1" x14ac:dyDescent="0.25">
      <c r="A49" s="724" t="s">
        <v>183</v>
      </c>
      <c r="B49" s="725"/>
      <c r="C49" s="725"/>
      <c r="D49" s="725"/>
      <c r="E49" s="725"/>
      <c r="F49" s="725"/>
      <c r="G49" s="725"/>
      <c r="H49" s="725"/>
      <c r="I49" s="725"/>
      <c r="J49" s="725"/>
      <c r="K49" s="725"/>
      <c r="L49" s="726"/>
    </row>
    <row r="50" spans="1:12" ht="11.25" customHeight="1" thickBot="1" x14ac:dyDescent="0.3">
      <c r="A50" s="727"/>
      <c r="B50" s="728"/>
      <c r="C50" s="728"/>
      <c r="D50" s="728"/>
      <c r="E50" s="728"/>
      <c r="F50" s="728"/>
      <c r="G50" s="728"/>
      <c r="H50" s="728"/>
      <c r="I50" s="728"/>
      <c r="J50" s="728"/>
      <c r="K50" s="728"/>
      <c r="L50" s="729"/>
    </row>
  </sheetData>
  <sheetProtection sheet="1" formatCells="0" formatColumns="0" formatRows="0" insertRows="0" deleteRows="0"/>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50"/>
  <sheetViews>
    <sheetView zoomScale="90" workbookViewId="0">
      <selection activeCell="A2" sqref="A2:G2"/>
    </sheetView>
  </sheetViews>
  <sheetFormatPr defaultColWidth="9.1796875" defaultRowHeight="12.5" x14ac:dyDescent="0.25"/>
  <cols>
    <col min="1" max="1" width="8" style="9" customWidth="1"/>
    <col min="2" max="2" width="45.7265625" style="9" customWidth="1"/>
    <col min="3" max="3" width="6.7265625" style="317" customWidth="1"/>
    <col min="4" max="4" width="10.453125" style="313" customWidth="1"/>
    <col min="5" max="5" width="12.1796875" style="313" customWidth="1"/>
    <col min="6" max="6" width="29.26953125" style="311" customWidth="1"/>
    <col min="7" max="7" width="55.453125" style="317" customWidth="1"/>
    <col min="8" max="16384" width="9.1796875" style="9"/>
  </cols>
  <sheetData>
    <row r="1" spans="1:13" s="481" customFormat="1" ht="12.75" customHeight="1" x14ac:dyDescent="0.25">
      <c r="A1" s="731" t="s">
        <v>163</v>
      </c>
      <c r="B1" s="731"/>
      <c r="C1" s="302"/>
      <c r="D1" s="302"/>
      <c r="E1" s="302"/>
      <c r="F1" s="382"/>
      <c r="G1" s="306"/>
      <c r="H1" s="382"/>
      <c r="I1" s="382"/>
      <c r="J1" s="382"/>
    </row>
    <row r="2" spans="1:13" s="483" customFormat="1" ht="18.5" thickBot="1" x14ac:dyDescent="0.3">
      <c r="A2" s="734" t="s">
        <v>92</v>
      </c>
      <c r="B2" s="734"/>
      <c r="C2" s="734"/>
      <c r="D2" s="734"/>
      <c r="E2" s="734"/>
      <c r="F2" s="734"/>
      <c r="G2" s="734"/>
      <c r="H2" s="482"/>
      <c r="I2" s="482"/>
      <c r="J2" s="482"/>
      <c r="K2" s="482"/>
      <c r="L2" s="482"/>
      <c r="M2" s="482"/>
    </row>
    <row r="3" spans="1:13" ht="115.5" customHeight="1" thickBot="1" x14ac:dyDescent="0.3">
      <c r="A3" s="735" t="s">
        <v>237</v>
      </c>
      <c r="B3" s="736"/>
      <c r="C3" s="736"/>
      <c r="D3" s="736"/>
      <c r="E3" s="736"/>
      <c r="F3" s="736"/>
      <c r="G3" s="737"/>
    </row>
    <row r="4" spans="1:13" ht="3.75" customHeight="1" thickBot="1" x14ac:dyDescent="0.3">
      <c r="B4" s="309"/>
      <c r="C4" s="484"/>
    </row>
    <row r="5" spans="1:13" s="485" customFormat="1" ht="26.5" thickBot="1" x14ac:dyDescent="0.3">
      <c r="A5" s="204" t="s">
        <v>194</v>
      </c>
      <c r="B5" s="205" t="s">
        <v>202</v>
      </c>
      <c r="C5" s="206" t="s">
        <v>104</v>
      </c>
      <c r="D5" s="380" t="s">
        <v>105</v>
      </c>
      <c r="E5" s="380" t="s">
        <v>106</v>
      </c>
      <c r="F5" s="381" t="s">
        <v>107</v>
      </c>
      <c r="G5" s="379" t="s">
        <v>108</v>
      </c>
    </row>
    <row r="6" spans="1:13" s="308" customFormat="1" ht="14.5" thickBot="1" x14ac:dyDescent="0.3">
      <c r="A6" s="738" t="s">
        <v>97</v>
      </c>
      <c r="B6" s="739"/>
      <c r="C6" s="739"/>
      <c r="D6" s="739"/>
      <c r="E6" s="739"/>
      <c r="F6" s="739"/>
      <c r="G6" s="740"/>
    </row>
    <row r="7" spans="1:13" ht="13.5" thickBot="1" x14ac:dyDescent="0.3">
      <c r="A7" s="182" t="s">
        <v>206</v>
      </c>
      <c r="B7" s="177" t="s">
        <v>203</v>
      </c>
      <c r="C7" s="186">
        <v>2</v>
      </c>
      <c r="D7" s="178">
        <v>70000</v>
      </c>
      <c r="E7" s="178">
        <f>C7*D7</f>
        <v>140000</v>
      </c>
      <c r="F7" s="187" t="s">
        <v>220</v>
      </c>
      <c r="G7" s="179" t="s">
        <v>145</v>
      </c>
    </row>
    <row r="8" spans="1:13" x14ac:dyDescent="0.25">
      <c r="A8" s="198"/>
      <c r="B8" s="367"/>
      <c r="C8" s="140"/>
      <c r="D8" s="141"/>
      <c r="E8" s="324">
        <f>C8*D8</f>
        <v>0</v>
      </c>
      <c r="F8" s="139"/>
      <c r="G8" s="134"/>
    </row>
    <row r="9" spans="1:13" x14ac:dyDescent="0.25">
      <c r="A9" s="198"/>
      <c r="B9" s="368"/>
      <c r="C9" s="140"/>
      <c r="D9" s="141"/>
      <c r="E9" s="325">
        <f t="shared" ref="E9:E10" si="0">C9*D9</f>
        <v>0</v>
      </c>
      <c r="F9" s="136"/>
      <c r="G9" s="137"/>
    </row>
    <row r="10" spans="1:13" x14ac:dyDescent="0.25">
      <c r="A10" s="198"/>
      <c r="B10" s="368"/>
      <c r="C10" s="140"/>
      <c r="D10" s="141"/>
      <c r="E10" s="325">
        <f t="shared" si="0"/>
        <v>0</v>
      </c>
      <c r="F10" s="136"/>
      <c r="G10" s="137"/>
    </row>
    <row r="11" spans="1:13" x14ac:dyDescent="0.25">
      <c r="A11" s="198"/>
      <c r="B11" s="169"/>
      <c r="C11" s="140"/>
      <c r="D11" s="141"/>
      <c r="E11" s="325">
        <f>C11*D11</f>
        <v>0</v>
      </c>
      <c r="F11" s="136"/>
      <c r="G11" s="137"/>
    </row>
    <row r="12" spans="1:13" x14ac:dyDescent="0.25">
      <c r="A12" s="198"/>
      <c r="B12" s="169"/>
      <c r="C12" s="140"/>
      <c r="D12" s="141"/>
      <c r="E12" s="325">
        <f>C12*D12</f>
        <v>0</v>
      </c>
      <c r="F12" s="136"/>
      <c r="G12" s="137"/>
    </row>
    <row r="13" spans="1:13" ht="13" thickBot="1" x14ac:dyDescent="0.3">
      <c r="A13" s="199"/>
      <c r="B13" s="171"/>
      <c r="C13" s="183"/>
      <c r="D13" s="184"/>
      <c r="E13" s="326">
        <f>C13*D13</f>
        <v>0</v>
      </c>
      <c r="F13" s="185"/>
      <c r="G13" s="175"/>
    </row>
    <row r="14" spans="1:13" ht="13.5" thickBot="1" x14ac:dyDescent="0.3">
      <c r="A14" s="176"/>
      <c r="B14" s="318" t="s">
        <v>101</v>
      </c>
      <c r="C14" s="319"/>
      <c r="D14" s="320"/>
      <c r="E14" s="320">
        <f>SUM(E8:E13)</f>
        <v>0</v>
      </c>
      <c r="F14" s="321"/>
      <c r="G14" s="322"/>
    </row>
    <row r="15" spans="1:13" s="308" customFormat="1" ht="14.5" thickBot="1" x14ac:dyDescent="0.3">
      <c r="A15" s="738" t="s">
        <v>100</v>
      </c>
      <c r="B15" s="739"/>
      <c r="C15" s="739"/>
      <c r="D15" s="739"/>
      <c r="E15" s="739"/>
      <c r="F15" s="739"/>
      <c r="G15" s="740"/>
    </row>
    <row r="16" spans="1:13" x14ac:dyDescent="0.25">
      <c r="A16" s="200"/>
      <c r="B16" s="367"/>
      <c r="C16" s="140"/>
      <c r="D16" s="141"/>
      <c r="E16" s="324">
        <f t="shared" ref="E16:E21" si="1">C16*D16</f>
        <v>0</v>
      </c>
      <c r="F16" s="132"/>
      <c r="G16" s="134"/>
    </row>
    <row r="17" spans="1:7" x14ac:dyDescent="0.25">
      <c r="A17" s="198"/>
      <c r="B17" s="168"/>
      <c r="C17" s="140"/>
      <c r="D17" s="141"/>
      <c r="E17" s="324">
        <f t="shared" si="1"/>
        <v>0</v>
      </c>
      <c r="F17" s="132"/>
      <c r="G17" s="134"/>
    </row>
    <row r="18" spans="1:7" x14ac:dyDescent="0.25">
      <c r="A18" s="198"/>
      <c r="B18" s="169"/>
      <c r="C18" s="140"/>
      <c r="D18" s="141"/>
      <c r="E18" s="325">
        <f t="shared" si="1"/>
        <v>0</v>
      </c>
      <c r="F18" s="136"/>
      <c r="G18" s="137"/>
    </row>
    <row r="19" spans="1:7" x14ac:dyDescent="0.25">
      <c r="A19" s="198"/>
      <c r="B19" s="169"/>
      <c r="C19" s="140"/>
      <c r="D19" s="141"/>
      <c r="E19" s="325">
        <f t="shared" si="1"/>
        <v>0</v>
      </c>
      <c r="F19" s="136"/>
      <c r="G19" s="137"/>
    </row>
    <row r="20" spans="1:7" x14ac:dyDescent="0.25">
      <c r="A20" s="198"/>
      <c r="B20" s="169"/>
      <c r="C20" s="140"/>
      <c r="D20" s="141"/>
      <c r="E20" s="325">
        <f t="shared" si="1"/>
        <v>0</v>
      </c>
      <c r="F20" s="136"/>
      <c r="G20" s="137"/>
    </row>
    <row r="21" spans="1:7" ht="13" thickBot="1" x14ac:dyDescent="0.3">
      <c r="A21" s="199"/>
      <c r="B21" s="171"/>
      <c r="C21" s="183"/>
      <c r="D21" s="184"/>
      <c r="E21" s="326">
        <f t="shared" si="1"/>
        <v>0</v>
      </c>
      <c r="F21" s="185"/>
      <c r="G21" s="175"/>
    </row>
    <row r="22" spans="1:7" ht="13.5" thickBot="1" x14ac:dyDescent="0.3">
      <c r="A22" s="176"/>
      <c r="B22" s="318" t="s">
        <v>102</v>
      </c>
      <c r="C22" s="319"/>
      <c r="D22" s="320"/>
      <c r="E22" s="320">
        <f>SUM(E16:E21)</f>
        <v>0</v>
      </c>
      <c r="F22" s="321"/>
      <c r="G22" s="322"/>
    </row>
    <row r="23" spans="1:7" s="308" customFormat="1" ht="14.5" thickBot="1" x14ac:dyDescent="0.3">
      <c r="A23" s="738" t="s">
        <v>98</v>
      </c>
      <c r="B23" s="739"/>
      <c r="C23" s="739"/>
      <c r="D23" s="739"/>
      <c r="E23" s="739"/>
      <c r="F23" s="739"/>
      <c r="G23" s="740"/>
    </row>
    <row r="24" spans="1:7" x14ac:dyDescent="0.25">
      <c r="A24" s="200"/>
      <c r="B24" s="367"/>
      <c r="C24" s="140"/>
      <c r="D24" s="141"/>
      <c r="E24" s="324">
        <f t="shared" ref="E24:E29" si="2">C24*D24</f>
        <v>0</v>
      </c>
      <c r="F24" s="132"/>
      <c r="G24" s="134"/>
    </row>
    <row r="25" spans="1:7" x14ac:dyDescent="0.25">
      <c r="A25" s="198"/>
      <c r="B25" s="168"/>
      <c r="C25" s="140"/>
      <c r="D25" s="141"/>
      <c r="E25" s="324">
        <f t="shared" si="2"/>
        <v>0</v>
      </c>
      <c r="F25" s="132"/>
      <c r="G25" s="134"/>
    </row>
    <row r="26" spans="1:7" x14ac:dyDescent="0.25">
      <c r="A26" s="198"/>
      <c r="B26" s="169"/>
      <c r="C26" s="140"/>
      <c r="D26" s="141"/>
      <c r="E26" s="325">
        <f t="shared" si="2"/>
        <v>0</v>
      </c>
      <c r="F26" s="136"/>
      <c r="G26" s="137"/>
    </row>
    <row r="27" spans="1:7" x14ac:dyDescent="0.25">
      <c r="A27" s="198"/>
      <c r="B27" s="169"/>
      <c r="C27" s="140"/>
      <c r="D27" s="141"/>
      <c r="E27" s="325">
        <f t="shared" si="2"/>
        <v>0</v>
      </c>
      <c r="F27" s="136"/>
      <c r="G27" s="137"/>
    </row>
    <row r="28" spans="1:7" x14ac:dyDescent="0.25">
      <c r="A28" s="198"/>
      <c r="B28" s="169"/>
      <c r="C28" s="140"/>
      <c r="D28" s="141"/>
      <c r="E28" s="325">
        <f t="shared" si="2"/>
        <v>0</v>
      </c>
      <c r="F28" s="136"/>
      <c r="G28" s="137"/>
    </row>
    <row r="29" spans="1:7" ht="13" thickBot="1" x14ac:dyDescent="0.3">
      <c r="A29" s="199"/>
      <c r="B29" s="171"/>
      <c r="C29" s="183"/>
      <c r="D29" s="184"/>
      <c r="E29" s="326">
        <f t="shared" si="2"/>
        <v>0</v>
      </c>
      <c r="F29" s="185"/>
      <c r="G29" s="175"/>
    </row>
    <row r="30" spans="1:7" ht="13.5" thickBot="1" x14ac:dyDescent="0.3">
      <c r="A30" s="176"/>
      <c r="B30" s="318" t="s">
        <v>103</v>
      </c>
      <c r="C30" s="319"/>
      <c r="D30" s="320"/>
      <c r="E30" s="320">
        <f>SUM(E24:E29)</f>
        <v>0</v>
      </c>
      <c r="F30" s="321"/>
      <c r="G30" s="322"/>
    </row>
    <row r="31" spans="1:7" s="308" customFormat="1" ht="14.5" thickBot="1" x14ac:dyDescent="0.3">
      <c r="A31" s="738" t="s">
        <v>227</v>
      </c>
      <c r="B31" s="739"/>
      <c r="C31" s="739"/>
      <c r="D31" s="739"/>
      <c r="E31" s="739"/>
      <c r="F31" s="739"/>
      <c r="G31" s="740"/>
    </row>
    <row r="32" spans="1:7" x14ac:dyDescent="0.25">
      <c r="A32" s="200"/>
      <c r="B32" s="367"/>
      <c r="C32" s="140"/>
      <c r="D32" s="141"/>
      <c r="E32" s="324">
        <f t="shared" ref="E32:E37" si="3">C32*D32</f>
        <v>0</v>
      </c>
      <c r="F32" s="132"/>
      <c r="G32" s="134"/>
    </row>
    <row r="33" spans="1:7" x14ac:dyDescent="0.25">
      <c r="A33" s="198"/>
      <c r="B33" s="168"/>
      <c r="C33" s="140"/>
      <c r="D33" s="141"/>
      <c r="E33" s="324">
        <f t="shared" si="3"/>
        <v>0</v>
      </c>
      <c r="F33" s="132"/>
      <c r="G33" s="134"/>
    </row>
    <row r="34" spans="1:7" x14ac:dyDescent="0.25">
      <c r="A34" s="198"/>
      <c r="B34" s="169"/>
      <c r="C34" s="140"/>
      <c r="D34" s="141"/>
      <c r="E34" s="325">
        <f t="shared" si="3"/>
        <v>0</v>
      </c>
      <c r="F34" s="136"/>
      <c r="G34" s="137"/>
    </row>
    <row r="35" spans="1:7" x14ac:dyDescent="0.25">
      <c r="A35" s="198"/>
      <c r="B35" s="169"/>
      <c r="C35" s="140"/>
      <c r="D35" s="141"/>
      <c r="E35" s="325">
        <f t="shared" si="3"/>
        <v>0</v>
      </c>
      <c r="F35" s="136"/>
      <c r="G35" s="137"/>
    </row>
    <row r="36" spans="1:7" x14ac:dyDescent="0.25">
      <c r="A36" s="198"/>
      <c r="B36" s="169"/>
      <c r="C36" s="140"/>
      <c r="D36" s="141"/>
      <c r="E36" s="325">
        <f t="shared" si="3"/>
        <v>0</v>
      </c>
      <c r="F36" s="136"/>
      <c r="G36" s="137"/>
    </row>
    <row r="37" spans="1:7" ht="13" thickBot="1" x14ac:dyDescent="0.3">
      <c r="A37" s="199"/>
      <c r="B37" s="171"/>
      <c r="C37" s="183"/>
      <c r="D37" s="184"/>
      <c r="E37" s="326">
        <f t="shared" si="3"/>
        <v>0</v>
      </c>
      <c r="F37" s="185"/>
      <c r="G37" s="175"/>
    </row>
    <row r="38" spans="1:7" ht="13.5" thickBot="1" x14ac:dyDescent="0.3">
      <c r="A38" s="176"/>
      <c r="B38" s="318" t="s">
        <v>230</v>
      </c>
      <c r="C38" s="319"/>
      <c r="D38" s="320"/>
      <c r="E38" s="320">
        <f>SUM(E32:E37)</f>
        <v>0</v>
      </c>
      <c r="F38" s="321"/>
      <c r="G38" s="322"/>
    </row>
    <row r="39" spans="1:7" s="308" customFormat="1" ht="14.5" thickBot="1" x14ac:dyDescent="0.3">
      <c r="A39" s="738" t="s">
        <v>228</v>
      </c>
      <c r="B39" s="739"/>
      <c r="C39" s="739"/>
      <c r="D39" s="739"/>
      <c r="E39" s="739"/>
      <c r="F39" s="739"/>
      <c r="G39" s="740"/>
    </row>
    <row r="40" spans="1:7" x14ac:dyDescent="0.25">
      <c r="A40" s="200"/>
      <c r="B40" s="367"/>
      <c r="C40" s="140"/>
      <c r="D40" s="141"/>
      <c r="E40" s="324">
        <f t="shared" ref="E40:E45" si="4">C40*D40</f>
        <v>0</v>
      </c>
      <c r="F40" s="132"/>
      <c r="G40" s="134"/>
    </row>
    <row r="41" spans="1:7" x14ac:dyDescent="0.25">
      <c r="A41" s="198"/>
      <c r="B41" s="168"/>
      <c r="C41" s="140"/>
      <c r="D41" s="141"/>
      <c r="E41" s="324">
        <f t="shared" si="4"/>
        <v>0</v>
      </c>
      <c r="F41" s="132"/>
      <c r="G41" s="134"/>
    </row>
    <row r="42" spans="1:7" x14ac:dyDescent="0.25">
      <c r="A42" s="198"/>
      <c r="B42" s="169"/>
      <c r="C42" s="140"/>
      <c r="D42" s="141"/>
      <c r="E42" s="325">
        <f t="shared" si="4"/>
        <v>0</v>
      </c>
      <c r="F42" s="136"/>
      <c r="G42" s="137"/>
    </row>
    <row r="43" spans="1:7" x14ac:dyDescent="0.25">
      <c r="A43" s="198"/>
      <c r="B43" s="169"/>
      <c r="C43" s="140"/>
      <c r="D43" s="141"/>
      <c r="E43" s="325">
        <f t="shared" si="4"/>
        <v>0</v>
      </c>
      <c r="F43" s="136"/>
      <c r="G43" s="137"/>
    </row>
    <row r="44" spans="1:7" x14ac:dyDescent="0.25">
      <c r="A44" s="198"/>
      <c r="B44" s="169"/>
      <c r="C44" s="140"/>
      <c r="D44" s="141"/>
      <c r="E44" s="325">
        <f t="shared" si="4"/>
        <v>0</v>
      </c>
      <c r="F44" s="136"/>
      <c r="G44" s="137"/>
    </row>
    <row r="45" spans="1:7" ht="15" customHeight="1" thickBot="1" x14ac:dyDescent="0.3">
      <c r="A45" s="199"/>
      <c r="B45" s="171"/>
      <c r="C45" s="183"/>
      <c r="D45" s="184"/>
      <c r="E45" s="326">
        <f t="shared" si="4"/>
        <v>0</v>
      </c>
      <c r="F45" s="185"/>
      <c r="G45" s="175"/>
    </row>
    <row r="46" spans="1:7" ht="13.5" thickBot="1" x14ac:dyDescent="0.3">
      <c r="A46" s="176"/>
      <c r="B46" s="318" t="s">
        <v>229</v>
      </c>
      <c r="C46" s="319"/>
      <c r="D46" s="320"/>
      <c r="E46" s="320">
        <f>SUM(E40:E45)</f>
        <v>0</v>
      </c>
      <c r="F46" s="321"/>
      <c r="G46" s="322"/>
    </row>
    <row r="47" spans="1:7" ht="13.5" thickBot="1" x14ac:dyDescent="0.3">
      <c r="A47" s="176"/>
      <c r="B47" s="318" t="s">
        <v>137</v>
      </c>
      <c r="C47" s="319"/>
      <c r="D47" s="320"/>
      <c r="E47" s="323">
        <f>E14+E22+E30+E38+E46</f>
        <v>0</v>
      </c>
      <c r="F47" s="321"/>
      <c r="G47" s="322"/>
    </row>
    <row r="48" spans="1:7" ht="13" thickBot="1" x14ac:dyDescent="0.3"/>
    <row r="49" spans="1:7" ht="11.25" customHeight="1" x14ac:dyDescent="0.25">
      <c r="A49" s="724" t="s">
        <v>183</v>
      </c>
      <c r="B49" s="725"/>
      <c r="C49" s="725"/>
      <c r="D49" s="725"/>
      <c r="E49" s="725"/>
      <c r="F49" s="725"/>
      <c r="G49" s="726"/>
    </row>
    <row r="50" spans="1:7" ht="11.25" customHeight="1" thickBot="1" x14ac:dyDescent="0.3">
      <c r="A50" s="727"/>
      <c r="B50" s="728"/>
      <c r="C50" s="728"/>
      <c r="D50" s="728"/>
      <c r="E50" s="728"/>
      <c r="F50" s="728"/>
      <c r="G50" s="729"/>
    </row>
  </sheetData>
  <sheetProtection sheet="1" formatCells="0" formatColumns="0" formatRows="0" insertRows="0" deleteRows="0"/>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60"/>
  <sheetViews>
    <sheetView showGridLines="0" zoomScale="90" workbookViewId="0">
      <selection sqref="A1:B1"/>
    </sheetView>
  </sheetViews>
  <sheetFormatPr defaultColWidth="9.1796875" defaultRowHeight="12.5" x14ac:dyDescent="0.25"/>
  <cols>
    <col min="1" max="1" width="9.1796875" style="9"/>
    <col min="2" max="2" width="42.453125" style="9" customWidth="1"/>
    <col min="3" max="3" width="6.7265625" style="317" customWidth="1"/>
    <col min="4" max="4" width="14.1796875" style="330" customWidth="1"/>
    <col min="5" max="5" width="14.1796875" style="313" customWidth="1"/>
    <col min="6" max="6" width="19.81640625" style="311" customWidth="1"/>
    <col min="7" max="7" width="55.7265625" style="317" customWidth="1"/>
    <col min="8" max="16384" width="9.1796875" style="9"/>
  </cols>
  <sheetData>
    <row r="1" spans="1:13" s="481" customFormat="1" ht="12.75" customHeight="1" x14ac:dyDescent="0.25">
      <c r="A1" s="731" t="s">
        <v>162</v>
      </c>
      <c r="B1" s="731"/>
      <c r="C1" s="302"/>
      <c r="D1" s="302"/>
      <c r="E1" s="302"/>
      <c r="F1" s="382"/>
      <c r="G1" s="306"/>
      <c r="H1" s="382"/>
      <c r="I1" s="382"/>
      <c r="J1" s="382"/>
    </row>
    <row r="2" spans="1:13" s="483" customFormat="1" ht="18.5" thickBot="1" x14ac:dyDescent="0.3">
      <c r="A2" s="734" t="s">
        <v>93</v>
      </c>
      <c r="B2" s="734"/>
      <c r="C2" s="734"/>
      <c r="D2" s="734"/>
      <c r="E2" s="734"/>
      <c r="F2" s="734"/>
      <c r="G2" s="734"/>
      <c r="H2" s="482"/>
      <c r="I2" s="482"/>
      <c r="J2" s="482"/>
      <c r="K2" s="482"/>
      <c r="L2" s="482"/>
      <c r="M2" s="482"/>
    </row>
    <row r="3" spans="1:13" ht="122.25" customHeight="1" thickBot="1" x14ac:dyDescent="0.3">
      <c r="A3" s="735" t="s">
        <v>238</v>
      </c>
      <c r="B3" s="736"/>
      <c r="C3" s="736"/>
      <c r="D3" s="736"/>
      <c r="E3" s="736"/>
      <c r="F3" s="736"/>
      <c r="G3" s="737"/>
    </row>
    <row r="4" spans="1:13" ht="13" thickBot="1" x14ac:dyDescent="0.3">
      <c r="B4" s="309"/>
      <c r="C4" s="484"/>
    </row>
    <row r="5" spans="1:13" s="308" customFormat="1" ht="26.5" thickBot="1" x14ac:dyDescent="0.3">
      <c r="A5" s="156" t="s">
        <v>194</v>
      </c>
      <c r="B5" s="207" t="s">
        <v>204</v>
      </c>
      <c r="C5" s="377" t="s">
        <v>104</v>
      </c>
      <c r="D5" s="208" t="s">
        <v>105</v>
      </c>
      <c r="E5" s="209" t="s">
        <v>106</v>
      </c>
      <c r="F5" s="210" t="s">
        <v>107</v>
      </c>
      <c r="G5" s="378" t="s">
        <v>108</v>
      </c>
    </row>
    <row r="6" spans="1:13" s="308" customFormat="1" ht="14.5" thickBot="1" x14ac:dyDescent="0.3">
      <c r="A6" s="738" t="s">
        <v>97</v>
      </c>
      <c r="B6" s="739"/>
      <c r="C6" s="739"/>
      <c r="D6" s="739"/>
      <c r="E6" s="739"/>
      <c r="F6" s="739"/>
      <c r="G6" s="740"/>
    </row>
    <row r="7" spans="1:13" ht="14.25" customHeight="1" thickBot="1" x14ac:dyDescent="0.3">
      <c r="A7" s="197" t="s">
        <v>205</v>
      </c>
      <c r="B7" s="177" t="s">
        <v>198</v>
      </c>
      <c r="C7" s="186">
        <v>10</v>
      </c>
      <c r="D7" s="191">
        <v>360</v>
      </c>
      <c r="E7" s="178">
        <v>3600</v>
      </c>
      <c r="F7" s="187" t="s">
        <v>143</v>
      </c>
      <c r="G7" s="179" t="s">
        <v>144</v>
      </c>
    </row>
    <row r="8" spans="1:13" x14ac:dyDescent="0.25">
      <c r="A8" s="198"/>
      <c r="B8" s="367"/>
      <c r="C8" s="140"/>
      <c r="D8" s="142"/>
      <c r="E8" s="324">
        <f t="shared" ref="E8:E15" si="0">C8*D8</f>
        <v>0</v>
      </c>
      <c r="F8" s="132"/>
      <c r="G8" s="134"/>
    </row>
    <row r="9" spans="1:13" x14ac:dyDescent="0.25">
      <c r="A9" s="198"/>
      <c r="B9" s="169"/>
      <c r="C9" s="140"/>
      <c r="D9" s="142"/>
      <c r="E9" s="324">
        <f t="shared" si="0"/>
        <v>0</v>
      </c>
      <c r="F9" s="136"/>
      <c r="G9" s="137"/>
    </row>
    <row r="10" spans="1:13" x14ac:dyDescent="0.25">
      <c r="A10" s="198"/>
      <c r="B10" s="169"/>
      <c r="C10" s="140"/>
      <c r="D10" s="142"/>
      <c r="E10" s="324">
        <f t="shared" si="0"/>
        <v>0</v>
      </c>
      <c r="F10" s="136"/>
      <c r="G10" s="137"/>
    </row>
    <row r="11" spans="1:13" x14ac:dyDescent="0.25">
      <c r="A11" s="198"/>
      <c r="B11" s="169"/>
      <c r="C11" s="140"/>
      <c r="D11" s="142"/>
      <c r="E11" s="324">
        <f t="shared" si="0"/>
        <v>0</v>
      </c>
      <c r="F11" s="136"/>
      <c r="G11" s="137"/>
    </row>
    <row r="12" spans="1:13" x14ac:dyDescent="0.25">
      <c r="A12" s="198"/>
      <c r="B12" s="169"/>
      <c r="C12" s="140"/>
      <c r="D12" s="142"/>
      <c r="E12" s="324">
        <f t="shared" si="0"/>
        <v>0</v>
      </c>
      <c r="F12" s="136"/>
      <c r="G12" s="137"/>
    </row>
    <row r="13" spans="1:13" x14ac:dyDescent="0.25">
      <c r="A13" s="198"/>
      <c r="B13" s="169"/>
      <c r="C13" s="140"/>
      <c r="D13" s="142"/>
      <c r="E13" s="324">
        <f t="shared" si="0"/>
        <v>0</v>
      </c>
      <c r="F13" s="136"/>
      <c r="G13" s="137"/>
    </row>
    <row r="14" spans="1:13" x14ac:dyDescent="0.25">
      <c r="A14" s="198"/>
      <c r="B14" s="169"/>
      <c r="C14" s="140"/>
      <c r="D14" s="142"/>
      <c r="E14" s="324">
        <f t="shared" si="0"/>
        <v>0</v>
      </c>
      <c r="F14" s="136"/>
      <c r="G14" s="137"/>
    </row>
    <row r="15" spans="1:13" ht="13" thickBot="1" x14ac:dyDescent="0.3">
      <c r="A15" s="199"/>
      <c r="B15" s="171"/>
      <c r="C15" s="183"/>
      <c r="D15" s="192"/>
      <c r="E15" s="336">
        <f t="shared" si="0"/>
        <v>0</v>
      </c>
      <c r="F15" s="185"/>
      <c r="G15" s="175"/>
    </row>
    <row r="16" spans="1:13" ht="13.5" thickBot="1" x14ac:dyDescent="0.3">
      <c r="A16" s="176"/>
      <c r="B16" s="318" t="s">
        <v>101</v>
      </c>
      <c r="C16" s="319"/>
      <c r="D16" s="331"/>
      <c r="E16" s="323">
        <f>SUM(E8:E15)</f>
        <v>0</v>
      </c>
      <c r="F16" s="321"/>
      <c r="G16" s="322"/>
    </row>
    <row r="17" spans="1:7" s="308" customFormat="1" ht="14.5" thickBot="1" x14ac:dyDescent="0.3">
      <c r="A17" s="738" t="s">
        <v>100</v>
      </c>
      <c r="B17" s="739"/>
      <c r="C17" s="739"/>
      <c r="D17" s="739"/>
      <c r="E17" s="739"/>
      <c r="F17" s="739"/>
      <c r="G17" s="740"/>
    </row>
    <row r="18" spans="1:7" ht="13" x14ac:dyDescent="0.25">
      <c r="A18" s="200"/>
      <c r="B18" s="193"/>
      <c r="C18" s="140"/>
      <c r="D18" s="142"/>
      <c r="E18" s="324">
        <f t="shared" ref="E18:E25" si="1">C18*D18</f>
        <v>0</v>
      </c>
      <c r="F18" s="132"/>
      <c r="G18" s="134"/>
    </row>
    <row r="19" spans="1:7" x14ac:dyDescent="0.25">
      <c r="A19" s="198"/>
      <c r="B19" s="189"/>
      <c r="C19" s="140"/>
      <c r="D19" s="142"/>
      <c r="E19" s="324">
        <f t="shared" si="1"/>
        <v>0</v>
      </c>
      <c r="F19" s="132"/>
      <c r="G19" s="134"/>
    </row>
    <row r="20" spans="1:7" x14ac:dyDescent="0.25">
      <c r="A20" s="198"/>
      <c r="B20" s="190"/>
      <c r="C20" s="140"/>
      <c r="D20" s="142"/>
      <c r="E20" s="325">
        <f t="shared" si="1"/>
        <v>0</v>
      </c>
      <c r="F20" s="136"/>
      <c r="G20" s="137"/>
    </row>
    <row r="21" spans="1:7" x14ac:dyDescent="0.25">
      <c r="A21" s="198"/>
      <c r="B21" s="190"/>
      <c r="C21" s="140"/>
      <c r="D21" s="142"/>
      <c r="E21" s="325">
        <f t="shared" si="1"/>
        <v>0</v>
      </c>
      <c r="F21" s="136"/>
      <c r="G21" s="137"/>
    </row>
    <row r="22" spans="1:7" x14ac:dyDescent="0.25">
      <c r="A22" s="198"/>
      <c r="B22" s="190"/>
      <c r="C22" s="140"/>
      <c r="D22" s="142"/>
      <c r="E22" s="325">
        <f t="shared" si="1"/>
        <v>0</v>
      </c>
      <c r="F22" s="136"/>
      <c r="G22" s="137"/>
    </row>
    <row r="23" spans="1:7" x14ac:dyDescent="0.25">
      <c r="A23" s="198"/>
      <c r="B23" s="190"/>
      <c r="C23" s="140"/>
      <c r="D23" s="142"/>
      <c r="E23" s="325">
        <f t="shared" si="1"/>
        <v>0</v>
      </c>
      <c r="F23" s="136"/>
      <c r="G23" s="137"/>
    </row>
    <row r="24" spans="1:7" x14ac:dyDescent="0.25">
      <c r="A24" s="198"/>
      <c r="B24" s="190"/>
      <c r="C24" s="140"/>
      <c r="D24" s="142"/>
      <c r="E24" s="325">
        <f t="shared" si="1"/>
        <v>0</v>
      </c>
      <c r="F24" s="136"/>
      <c r="G24" s="137"/>
    </row>
    <row r="25" spans="1:7" ht="13" thickBot="1" x14ac:dyDescent="0.3">
      <c r="A25" s="199"/>
      <c r="B25" s="194"/>
      <c r="C25" s="183"/>
      <c r="D25" s="192"/>
      <c r="E25" s="326">
        <f t="shared" si="1"/>
        <v>0</v>
      </c>
      <c r="F25" s="185"/>
      <c r="G25" s="175"/>
    </row>
    <row r="26" spans="1:7" ht="13.5" thickBot="1" x14ac:dyDescent="0.3">
      <c r="A26" s="176"/>
      <c r="B26" s="318" t="s">
        <v>102</v>
      </c>
      <c r="C26" s="319"/>
      <c r="D26" s="331"/>
      <c r="E26" s="320">
        <f>SUM(E18:E25)</f>
        <v>0</v>
      </c>
      <c r="F26" s="321"/>
      <c r="G26" s="322"/>
    </row>
    <row r="27" spans="1:7" s="308" customFormat="1" ht="14.5" thickBot="1" x14ac:dyDescent="0.3">
      <c r="A27" s="738" t="s">
        <v>98</v>
      </c>
      <c r="B27" s="739"/>
      <c r="C27" s="739"/>
      <c r="D27" s="739"/>
      <c r="E27" s="739"/>
      <c r="F27" s="739"/>
      <c r="G27" s="740"/>
    </row>
    <row r="28" spans="1:7" ht="13" x14ac:dyDescent="0.25">
      <c r="A28" s="200"/>
      <c r="B28" s="195"/>
      <c r="C28" s="140"/>
      <c r="D28" s="142"/>
      <c r="E28" s="324">
        <f t="shared" ref="E28:E35" si="2">C28*D28</f>
        <v>0</v>
      </c>
      <c r="F28" s="132"/>
      <c r="G28" s="143"/>
    </row>
    <row r="29" spans="1:7" x14ac:dyDescent="0.25">
      <c r="A29" s="198"/>
      <c r="B29" s="168"/>
      <c r="C29" s="140"/>
      <c r="D29" s="142"/>
      <c r="E29" s="324">
        <f t="shared" si="2"/>
        <v>0</v>
      </c>
      <c r="F29" s="132"/>
      <c r="G29" s="143"/>
    </row>
    <row r="30" spans="1:7" x14ac:dyDescent="0.25">
      <c r="A30" s="198"/>
      <c r="B30" s="169"/>
      <c r="C30" s="140"/>
      <c r="D30" s="142"/>
      <c r="E30" s="325">
        <f t="shared" si="2"/>
        <v>0</v>
      </c>
      <c r="F30" s="136"/>
      <c r="G30" s="144"/>
    </row>
    <row r="31" spans="1:7" x14ac:dyDescent="0.25">
      <c r="A31" s="198"/>
      <c r="B31" s="169"/>
      <c r="C31" s="140"/>
      <c r="D31" s="142"/>
      <c r="E31" s="325">
        <f t="shared" si="2"/>
        <v>0</v>
      </c>
      <c r="F31" s="136"/>
      <c r="G31" s="144"/>
    </row>
    <row r="32" spans="1:7" x14ac:dyDescent="0.25">
      <c r="A32" s="198"/>
      <c r="B32" s="169"/>
      <c r="C32" s="140"/>
      <c r="D32" s="142"/>
      <c r="E32" s="325">
        <f t="shared" si="2"/>
        <v>0</v>
      </c>
      <c r="F32" s="136"/>
      <c r="G32" s="144"/>
    </row>
    <row r="33" spans="1:7" x14ac:dyDescent="0.25">
      <c r="A33" s="198"/>
      <c r="B33" s="169"/>
      <c r="C33" s="140"/>
      <c r="D33" s="142"/>
      <c r="E33" s="325">
        <f t="shared" si="2"/>
        <v>0</v>
      </c>
      <c r="F33" s="136"/>
      <c r="G33" s="144"/>
    </row>
    <row r="34" spans="1:7" x14ac:dyDescent="0.25">
      <c r="A34" s="198"/>
      <c r="B34" s="169"/>
      <c r="C34" s="140"/>
      <c r="D34" s="142"/>
      <c r="E34" s="325">
        <f t="shared" si="2"/>
        <v>0</v>
      </c>
      <c r="F34" s="136"/>
      <c r="G34" s="144"/>
    </row>
    <row r="35" spans="1:7" ht="13" thickBot="1" x14ac:dyDescent="0.3">
      <c r="A35" s="199"/>
      <c r="B35" s="171"/>
      <c r="C35" s="183"/>
      <c r="D35" s="192"/>
      <c r="E35" s="326">
        <f t="shared" si="2"/>
        <v>0</v>
      </c>
      <c r="F35" s="185"/>
      <c r="G35" s="196"/>
    </row>
    <row r="36" spans="1:7" ht="13.5" thickBot="1" x14ac:dyDescent="0.3">
      <c r="A36" s="176"/>
      <c r="B36" s="318" t="s">
        <v>103</v>
      </c>
      <c r="C36" s="319"/>
      <c r="D36" s="331"/>
      <c r="E36" s="320">
        <f>SUM(E28:E35)</f>
        <v>0</v>
      </c>
      <c r="F36" s="321"/>
      <c r="G36" s="322"/>
    </row>
    <row r="37" spans="1:7" s="308" customFormat="1" ht="14.5" thickBot="1" x14ac:dyDescent="0.3">
      <c r="A37" s="738" t="s">
        <v>227</v>
      </c>
      <c r="B37" s="739"/>
      <c r="C37" s="739"/>
      <c r="D37" s="739"/>
      <c r="E37" s="739"/>
      <c r="F37" s="739"/>
      <c r="G37" s="740"/>
    </row>
    <row r="38" spans="1:7" ht="13" x14ac:dyDescent="0.25">
      <c r="A38" s="200"/>
      <c r="B38" s="195"/>
      <c r="C38" s="140"/>
      <c r="D38" s="142"/>
      <c r="E38" s="324">
        <f t="shared" ref="E38:E45" si="3">C38*D38</f>
        <v>0</v>
      </c>
      <c r="F38" s="132"/>
      <c r="G38" s="143"/>
    </row>
    <row r="39" spans="1:7" x14ac:dyDescent="0.25">
      <c r="A39" s="198"/>
      <c r="B39" s="168"/>
      <c r="C39" s="140"/>
      <c r="D39" s="142"/>
      <c r="E39" s="324">
        <f t="shared" si="3"/>
        <v>0</v>
      </c>
      <c r="F39" s="132"/>
      <c r="G39" s="143"/>
    </row>
    <row r="40" spans="1:7" x14ac:dyDescent="0.25">
      <c r="A40" s="198"/>
      <c r="B40" s="169"/>
      <c r="C40" s="140"/>
      <c r="D40" s="142"/>
      <c r="E40" s="325">
        <f t="shared" si="3"/>
        <v>0</v>
      </c>
      <c r="F40" s="136"/>
      <c r="G40" s="144"/>
    </row>
    <row r="41" spans="1:7" x14ac:dyDescent="0.25">
      <c r="A41" s="198"/>
      <c r="B41" s="169"/>
      <c r="C41" s="140"/>
      <c r="D41" s="142"/>
      <c r="E41" s="325">
        <f t="shared" si="3"/>
        <v>0</v>
      </c>
      <c r="F41" s="136"/>
      <c r="G41" s="144"/>
    </row>
    <row r="42" spans="1:7" x14ac:dyDescent="0.25">
      <c r="A42" s="198"/>
      <c r="B42" s="169"/>
      <c r="C42" s="140"/>
      <c r="D42" s="142"/>
      <c r="E42" s="325">
        <f t="shared" si="3"/>
        <v>0</v>
      </c>
      <c r="F42" s="136"/>
      <c r="G42" s="144"/>
    </row>
    <row r="43" spans="1:7" x14ac:dyDescent="0.25">
      <c r="A43" s="198"/>
      <c r="B43" s="169"/>
      <c r="C43" s="140"/>
      <c r="D43" s="142"/>
      <c r="E43" s="325">
        <f t="shared" si="3"/>
        <v>0</v>
      </c>
      <c r="F43" s="136"/>
      <c r="G43" s="144"/>
    </row>
    <row r="44" spans="1:7" x14ac:dyDescent="0.25">
      <c r="A44" s="198"/>
      <c r="B44" s="169"/>
      <c r="C44" s="140"/>
      <c r="D44" s="142"/>
      <c r="E44" s="325">
        <f t="shared" si="3"/>
        <v>0</v>
      </c>
      <c r="F44" s="136"/>
      <c r="G44" s="144"/>
    </row>
    <row r="45" spans="1:7" ht="13" thickBot="1" x14ac:dyDescent="0.3">
      <c r="A45" s="199"/>
      <c r="B45" s="171"/>
      <c r="C45" s="183"/>
      <c r="D45" s="192"/>
      <c r="E45" s="326">
        <f t="shared" si="3"/>
        <v>0</v>
      </c>
      <c r="F45" s="185"/>
      <c r="G45" s="196"/>
    </row>
    <row r="46" spans="1:7" ht="13.5" thickBot="1" x14ac:dyDescent="0.3">
      <c r="A46" s="176"/>
      <c r="B46" s="318" t="s">
        <v>230</v>
      </c>
      <c r="C46" s="319"/>
      <c r="D46" s="331"/>
      <c r="E46" s="320">
        <f>SUM(E38:E45)</f>
        <v>0</v>
      </c>
      <c r="F46" s="321"/>
      <c r="G46" s="322"/>
    </row>
    <row r="47" spans="1:7" s="308" customFormat="1" ht="14.5" thickBot="1" x14ac:dyDescent="0.3">
      <c r="A47" s="738" t="s">
        <v>228</v>
      </c>
      <c r="B47" s="739"/>
      <c r="C47" s="739"/>
      <c r="D47" s="739"/>
      <c r="E47" s="739"/>
      <c r="F47" s="739"/>
      <c r="G47" s="740"/>
    </row>
    <row r="48" spans="1:7" ht="13" x14ac:dyDescent="0.25">
      <c r="A48" s="200"/>
      <c r="B48" s="195"/>
      <c r="C48" s="140"/>
      <c r="D48" s="142"/>
      <c r="E48" s="324">
        <f t="shared" ref="E48:E55" si="4">C48*D48</f>
        <v>0</v>
      </c>
      <c r="F48" s="132"/>
      <c r="G48" s="143"/>
    </row>
    <row r="49" spans="1:7" x14ac:dyDescent="0.25">
      <c r="A49" s="198"/>
      <c r="B49" s="168"/>
      <c r="C49" s="140"/>
      <c r="D49" s="142"/>
      <c r="E49" s="324">
        <f t="shared" si="4"/>
        <v>0</v>
      </c>
      <c r="F49" s="132"/>
      <c r="G49" s="143"/>
    </row>
    <row r="50" spans="1:7" x14ac:dyDescent="0.25">
      <c r="A50" s="198"/>
      <c r="B50" s="169"/>
      <c r="C50" s="140"/>
      <c r="D50" s="142"/>
      <c r="E50" s="325">
        <f t="shared" si="4"/>
        <v>0</v>
      </c>
      <c r="F50" s="136"/>
      <c r="G50" s="144"/>
    </row>
    <row r="51" spans="1:7" x14ac:dyDescent="0.25">
      <c r="A51" s="198"/>
      <c r="B51" s="169"/>
      <c r="C51" s="140"/>
      <c r="D51" s="142"/>
      <c r="E51" s="325">
        <f t="shared" si="4"/>
        <v>0</v>
      </c>
      <c r="F51" s="136"/>
      <c r="G51" s="144"/>
    </row>
    <row r="52" spans="1:7" x14ac:dyDescent="0.25">
      <c r="A52" s="198"/>
      <c r="B52" s="169"/>
      <c r="C52" s="140"/>
      <c r="D52" s="142"/>
      <c r="E52" s="325">
        <f t="shared" si="4"/>
        <v>0</v>
      </c>
      <c r="F52" s="136"/>
      <c r="G52" s="144"/>
    </row>
    <row r="53" spans="1:7" x14ac:dyDescent="0.25">
      <c r="A53" s="198"/>
      <c r="B53" s="169"/>
      <c r="C53" s="140"/>
      <c r="D53" s="142"/>
      <c r="E53" s="325">
        <f t="shared" si="4"/>
        <v>0</v>
      </c>
      <c r="F53" s="136"/>
      <c r="G53" s="144"/>
    </row>
    <row r="54" spans="1:7" x14ac:dyDescent="0.25">
      <c r="A54" s="198"/>
      <c r="B54" s="169"/>
      <c r="C54" s="140"/>
      <c r="D54" s="142"/>
      <c r="E54" s="325">
        <f t="shared" si="4"/>
        <v>0</v>
      </c>
      <c r="F54" s="136"/>
      <c r="G54" s="144"/>
    </row>
    <row r="55" spans="1:7" ht="13" thickBot="1" x14ac:dyDescent="0.3">
      <c r="A55" s="199"/>
      <c r="B55" s="171"/>
      <c r="C55" s="183"/>
      <c r="D55" s="192"/>
      <c r="E55" s="326">
        <f t="shared" si="4"/>
        <v>0</v>
      </c>
      <c r="F55" s="185"/>
      <c r="G55" s="196"/>
    </row>
    <row r="56" spans="1:7" ht="13.5" thickBot="1" x14ac:dyDescent="0.3">
      <c r="A56" s="176"/>
      <c r="B56" s="318" t="s">
        <v>229</v>
      </c>
      <c r="C56" s="319"/>
      <c r="D56" s="331"/>
      <c r="E56" s="320">
        <f>SUM(E48:E55)</f>
        <v>0</v>
      </c>
      <c r="F56" s="321"/>
      <c r="G56" s="322"/>
    </row>
    <row r="57" spans="1:7" s="308" customFormat="1" ht="13.5" thickBot="1" x14ac:dyDescent="0.3">
      <c r="A57" s="176"/>
      <c r="B57" s="318" t="s">
        <v>137</v>
      </c>
      <c r="C57" s="332"/>
      <c r="D57" s="333"/>
      <c r="E57" s="323">
        <f>E36+E26+E16+E46+E56</f>
        <v>0</v>
      </c>
      <c r="F57" s="334"/>
      <c r="G57" s="335"/>
    </row>
    <row r="58" spans="1:7" ht="13" thickBot="1" x14ac:dyDescent="0.3"/>
    <row r="59" spans="1:7" ht="11.25" customHeight="1" x14ac:dyDescent="0.25">
      <c r="A59" s="724" t="s">
        <v>183</v>
      </c>
      <c r="B59" s="725"/>
      <c r="C59" s="725"/>
      <c r="D59" s="725"/>
      <c r="E59" s="725"/>
      <c r="F59" s="725"/>
      <c r="G59" s="726"/>
    </row>
    <row r="60" spans="1:7" ht="11.25" customHeight="1" thickBot="1" x14ac:dyDescent="0.3">
      <c r="A60" s="727"/>
      <c r="B60" s="728"/>
      <c r="C60" s="728"/>
      <c r="D60" s="728"/>
      <c r="E60" s="728"/>
      <c r="F60" s="728"/>
      <c r="G60" s="729"/>
    </row>
  </sheetData>
  <sheetProtection sheet="1" formatCells="0" formatColumns="0" formatRows="0" insertRows="0" deleteRows="0"/>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9">
    <mergeCell ref="A1:B1"/>
    <mergeCell ref="A3:G3"/>
    <mergeCell ref="A59:G60"/>
    <mergeCell ref="A6:G6"/>
    <mergeCell ref="A2:G2"/>
    <mergeCell ref="A17:G17"/>
    <mergeCell ref="A27:G27"/>
    <mergeCell ref="A37:G37"/>
    <mergeCell ref="A47:G47"/>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M40"/>
  <sheetViews>
    <sheetView showGridLines="0" topLeftCell="A4" zoomScale="90" workbookViewId="0">
      <selection activeCell="A2" sqref="A2:I2"/>
    </sheetView>
  </sheetViews>
  <sheetFormatPr defaultColWidth="9.1796875" defaultRowHeight="13" x14ac:dyDescent="0.25"/>
  <cols>
    <col min="1" max="1" width="8" style="9" customWidth="1"/>
    <col min="2" max="2" width="42.26953125" style="9" customWidth="1"/>
    <col min="3" max="3" width="58.54296875" style="9" customWidth="1"/>
    <col min="4" max="4" width="10.7265625" style="313" customWidth="1"/>
    <col min="5" max="8" width="10.7265625" style="328" customWidth="1"/>
    <col min="9" max="9" width="10.7265625" style="329" customWidth="1"/>
    <col min="10" max="16384" width="9.1796875" style="9"/>
  </cols>
  <sheetData>
    <row r="1" spans="1:13" s="481" customFormat="1" ht="12.75" customHeight="1" x14ac:dyDescent="0.25">
      <c r="A1" s="731" t="s">
        <v>162</v>
      </c>
      <c r="B1" s="731"/>
      <c r="C1" s="302"/>
      <c r="D1" s="486"/>
      <c r="E1" s="741"/>
      <c r="F1" s="741"/>
      <c r="G1" s="741"/>
      <c r="H1" s="741"/>
      <c r="I1" s="741"/>
      <c r="J1" s="382"/>
    </row>
    <row r="2" spans="1:13" s="279" customFormat="1" ht="18.5" thickBot="1" x14ac:dyDescent="0.3">
      <c r="A2" s="730" t="s">
        <v>127</v>
      </c>
      <c r="B2" s="730"/>
      <c r="C2" s="730"/>
      <c r="D2" s="730"/>
      <c r="E2" s="730"/>
      <c r="F2" s="730"/>
      <c r="G2" s="730"/>
      <c r="H2" s="730"/>
      <c r="I2" s="730"/>
      <c r="J2" s="286"/>
      <c r="K2" s="286"/>
      <c r="L2" s="286"/>
      <c r="M2" s="286"/>
    </row>
    <row r="3" spans="1:13" ht="174.75" customHeight="1" thickBot="1" x14ac:dyDescent="0.3">
      <c r="A3" s="735" t="s">
        <v>239</v>
      </c>
      <c r="B3" s="736"/>
      <c r="C3" s="736"/>
      <c r="D3" s="736"/>
      <c r="E3" s="736"/>
      <c r="F3" s="736"/>
      <c r="G3" s="736"/>
      <c r="H3" s="736"/>
      <c r="I3" s="737"/>
    </row>
    <row r="4" spans="1:13" ht="7.5" customHeight="1" thickBot="1" x14ac:dyDescent="0.3">
      <c r="B4" s="487"/>
      <c r="C4" s="487"/>
      <c r="D4" s="488"/>
      <c r="E4" s="488"/>
      <c r="F4" s="488"/>
      <c r="G4" s="488"/>
      <c r="H4" s="488"/>
      <c r="I4" s="489"/>
    </row>
    <row r="5" spans="1:13" ht="28.5" thickBot="1" x14ac:dyDescent="0.3">
      <c r="A5" s="156" t="s">
        <v>194</v>
      </c>
      <c r="B5" s="207" t="s">
        <v>109</v>
      </c>
      <c r="C5" s="207" t="s">
        <v>207</v>
      </c>
      <c r="D5" s="377" t="s">
        <v>97</v>
      </c>
      <c r="E5" s="377" t="s">
        <v>100</v>
      </c>
      <c r="F5" s="211" t="s">
        <v>98</v>
      </c>
      <c r="G5" s="377" t="s">
        <v>227</v>
      </c>
      <c r="H5" s="377" t="s">
        <v>228</v>
      </c>
      <c r="I5" s="212" t="s">
        <v>121</v>
      </c>
    </row>
    <row r="6" spans="1:13" ht="25.5" thickBot="1" x14ac:dyDescent="0.3">
      <c r="A6" s="197" t="s">
        <v>208</v>
      </c>
      <c r="B6" s="180" t="s">
        <v>213</v>
      </c>
      <c r="C6" s="201" t="s">
        <v>209</v>
      </c>
      <c r="D6" s="178">
        <v>48000</v>
      </c>
      <c r="E6" s="202">
        <v>32000</v>
      </c>
      <c r="F6" s="203">
        <v>16000</v>
      </c>
      <c r="G6" s="203">
        <v>8000</v>
      </c>
      <c r="H6" s="203">
        <v>4000</v>
      </c>
      <c r="I6" s="213">
        <f>SUM(D6:H6)</f>
        <v>108000</v>
      </c>
    </row>
    <row r="7" spans="1:13" x14ac:dyDescent="0.25">
      <c r="A7" s="198"/>
      <c r="B7" s="369"/>
      <c r="C7" s="145"/>
      <c r="D7" s="373"/>
      <c r="E7" s="374"/>
      <c r="F7" s="374"/>
      <c r="G7" s="375"/>
      <c r="H7" s="375"/>
      <c r="I7" s="341">
        <f t="shared" ref="I7:I16" si="0">SUM(D7:H7)</f>
        <v>0</v>
      </c>
    </row>
    <row r="8" spans="1:13" x14ac:dyDescent="0.25">
      <c r="A8" s="198"/>
      <c r="B8" s="146"/>
      <c r="C8" s="146"/>
      <c r="D8" s="373"/>
      <c r="E8" s="374"/>
      <c r="F8" s="374"/>
      <c r="G8" s="375"/>
      <c r="H8" s="375"/>
      <c r="I8" s="341">
        <f t="shared" si="0"/>
        <v>0</v>
      </c>
    </row>
    <row r="9" spans="1:13" x14ac:dyDescent="0.25">
      <c r="A9" s="198"/>
      <c r="B9" s="146"/>
      <c r="C9" s="146"/>
      <c r="D9" s="373"/>
      <c r="E9" s="374"/>
      <c r="F9" s="374"/>
      <c r="G9" s="375"/>
      <c r="H9" s="375"/>
      <c r="I9" s="341">
        <f t="shared" si="0"/>
        <v>0</v>
      </c>
    </row>
    <row r="10" spans="1:13" x14ac:dyDescent="0.25">
      <c r="A10" s="198"/>
      <c r="B10" s="146"/>
      <c r="C10" s="146"/>
      <c r="D10" s="373"/>
      <c r="E10" s="374"/>
      <c r="F10" s="374"/>
      <c r="G10" s="375"/>
      <c r="H10" s="375"/>
      <c r="I10" s="341">
        <f t="shared" si="0"/>
        <v>0</v>
      </c>
    </row>
    <row r="11" spans="1:13" x14ac:dyDescent="0.25">
      <c r="A11" s="198"/>
      <c r="B11" s="146"/>
      <c r="C11" s="146"/>
      <c r="D11" s="373"/>
      <c r="E11" s="374"/>
      <c r="F11" s="374"/>
      <c r="G11" s="375"/>
      <c r="H11" s="375"/>
      <c r="I11" s="341">
        <f t="shared" si="0"/>
        <v>0</v>
      </c>
    </row>
    <row r="12" spans="1:13" x14ac:dyDescent="0.25">
      <c r="A12" s="198"/>
      <c r="B12" s="146"/>
      <c r="C12" s="146"/>
      <c r="D12" s="373"/>
      <c r="E12" s="374"/>
      <c r="F12" s="374"/>
      <c r="G12" s="375"/>
      <c r="H12" s="375"/>
      <c r="I12" s="341">
        <f t="shared" si="0"/>
        <v>0</v>
      </c>
    </row>
    <row r="13" spans="1:13" x14ac:dyDescent="0.25">
      <c r="A13" s="198"/>
      <c r="B13" s="146"/>
      <c r="C13" s="146"/>
      <c r="D13" s="373"/>
      <c r="E13" s="374"/>
      <c r="F13" s="374"/>
      <c r="G13" s="375"/>
      <c r="H13" s="375"/>
      <c r="I13" s="341">
        <f t="shared" si="0"/>
        <v>0</v>
      </c>
    </row>
    <row r="14" spans="1:13" x14ac:dyDescent="0.25">
      <c r="A14" s="198"/>
      <c r="B14" s="146"/>
      <c r="C14" s="146"/>
      <c r="D14" s="373"/>
      <c r="E14" s="374"/>
      <c r="F14" s="374"/>
      <c r="G14" s="375"/>
      <c r="H14" s="375"/>
      <c r="I14" s="341">
        <f t="shared" si="0"/>
        <v>0</v>
      </c>
    </row>
    <row r="15" spans="1:13" x14ac:dyDescent="0.25">
      <c r="A15" s="198"/>
      <c r="B15" s="146"/>
      <c r="C15" s="146"/>
      <c r="D15" s="373"/>
      <c r="E15" s="374"/>
      <c r="F15" s="374"/>
      <c r="G15" s="375"/>
      <c r="H15" s="375"/>
      <c r="I15" s="341">
        <f t="shared" si="0"/>
        <v>0</v>
      </c>
    </row>
    <row r="16" spans="1:13" x14ac:dyDescent="0.25">
      <c r="A16" s="198"/>
      <c r="B16" s="146"/>
      <c r="C16" s="146"/>
      <c r="D16" s="373"/>
      <c r="E16" s="374"/>
      <c r="F16" s="374"/>
      <c r="G16" s="375"/>
      <c r="H16" s="375"/>
      <c r="I16" s="341">
        <f t="shared" si="0"/>
        <v>0</v>
      </c>
    </row>
    <row r="17" spans="1:9" s="308" customFormat="1" ht="13.5" thickBot="1" x14ac:dyDescent="0.3">
      <c r="A17" s="214"/>
      <c r="B17" s="337"/>
      <c r="C17" s="337" t="s">
        <v>146</v>
      </c>
      <c r="D17" s="338">
        <f t="shared" ref="D17:I17" si="1">SUM(D7:D16)</f>
        <v>0</v>
      </c>
      <c r="E17" s="338">
        <f>SUM(E7:E16)</f>
        <v>0</v>
      </c>
      <c r="F17" s="338">
        <f t="shared" si="1"/>
        <v>0</v>
      </c>
      <c r="G17" s="338">
        <f t="shared" si="1"/>
        <v>0</v>
      </c>
      <c r="H17" s="338">
        <f t="shared" si="1"/>
        <v>0</v>
      </c>
      <c r="I17" s="339">
        <f t="shared" si="1"/>
        <v>0</v>
      </c>
    </row>
    <row r="18" spans="1:9" ht="5.25" customHeight="1" thickBot="1" x14ac:dyDescent="0.3">
      <c r="A18" s="317"/>
      <c r="B18" s="490"/>
      <c r="C18" s="490"/>
      <c r="D18" s="491"/>
      <c r="E18" s="492"/>
      <c r="F18" s="492"/>
      <c r="G18" s="492"/>
      <c r="H18" s="492"/>
      <c r="I18" s="493"/>
    </row>
    <row r="19" spans="1:9" ht="31.5" customHeight="1" thickBot="1" x14ac:dyDescent="0.3">
      <c r="A19" s="156" t="s">
        <v>194</v>
      </c>
      <c r="B19" s="207" t="s">
        <v>87</v>
      </c>
      <c r="C19" s="207" t="s">
        <v>207</v>
      </c>
      <c r="D19" s="377" t="s">
        <v>97</v>
      </c>
      <c r="E19" s="377" t="s">
        <v>100</v>
      </c>
      <c r="F19" s="211" t="s">
        <v>98</v>
      </c>
      <c r="G19" s="377" t="s">
        <v>227</v>
      </c>
      <c r="H19" s="377" t="s">
        <v>228</v>
      </c>
      <c r="I19" s="212" t="s">
        <v>121</v>
      </c>
    </row>
    <row r="20" spans="1:9" ht="25.5" thickBot="1" x14ac:dyDescent="0.3">
      <c r="A20" s="223">
        <v>6</v>
      </c>
      <c r="B20" s="180" t="s">
        <v>214</v>
      </c>
      <c r="C20" s="201" t="s">
        <v>210</v>
      </c>
      <c r="D20" s="178">
        <v>0</v>
      </c>
      <c r="E20" s="178">
        <v>32900</v>
      </c>
      <c r="F20" s="202">
        <v>86500</v>
      </c>
      <c r="G20" s="203">
        <v>0</v>
      </c>
      <c r="H20" s="203">
        <v>0</v>
      </c>
      <c r="I20" s="213">
        <f>SUM(D20:H20)</f>
        <v>119400</v>
      </c>
    </row>
    <row r="21" spans="1:9" x14ac:dyDescent="0.25">
      <c r="A21" s="198"/>
      <c r="B21" s="370"/>
      <c r="C21" s="146"/>
      <c r="D21" s="373"/>
      <c r="E21" s="374"/>
      <c r="F21" s="374"/>
      <c r="G21" s="375"/>
      <c r="H21" s="375"/>
      <c r="I21" s="341">
        <f>SUM(D21:H21)</f>
        <v>0</v>
      </c>
    </row>
    <row r="22" spans="1:9" x14ac:dyDescent="0.25">
      <c r="A22" s="198"/>
      <c r="B22" s="146"/>
      <c r="C22" s="146"/>
      <c r="D22" s="373"/>
      <c r="E22" s="374"/>
      <c r="F22" s="374"/>
      <c r="G22" s="375"/>
      <c r="H22" s="375"/>
      <c r="I22" s="341">
        <f>SUM(D22:H22)</f>
        <v>0</v>
      </c>
    </row>
    <row r="23" spans="1:9" x14ac:dyDescent="0.25">
      <c r="A23" s="198"/>
      <c r="B23" s="146"/>
      <c r="C23" s="146"/>
      <c r="D23" s="373"/>
      <c r="E23" s="374"/>
      <c r="F23" s="374"/>
      <c r="G23" s="375"/>
      <c r="H23" s="375"/>
      <c r="I23" s="341">
        <f>SUM(D23:H23)</f>
        <v>0</v>
      </c>
    </row>
    <row r="24" spans="1:9" x14ac:dyDescent="0.25">
      <c r="A24" s="198"/>
      <c r="B24" s="146"/>
      <c r="C24" s="146"/>
      <c r="D24" s="373"/>
      <c r="E24" s="374"/>
      <c r="F24" s="374"/>
      <c r="G24" s="375"/>
      <c r="H24" s="375"/>
      <c r="I24" s="341">
        <f t="shared" ref="I24:I27" si="2">SUM(D24:H24)</f>
        <v>0</v>
      </c>
    </row>
    <row r="25" spans="1:9" x14ac:dyDescent="0.25">
      <c r="A25" s="198"/>
      <c r="B25" s="146"/>
      <c r="C25" s="146"/>
      <c r="D25" s="373"/>
      <c r="E25" s="374"/>
      <c r="F25" s="374"/>
      <c r="G25" s="375"/>
      <c r="H25" s="375"/>
      <c r="I25" s="341">
        <f t="shared" si="2"/>
        <v>0</v>
      </c>
    </row>
    <row r="26" spans="1:9" x14ac:dyDescent="0.25">
      <c r="A26" s="198"/>
      <c r="B26" s="146"/>
      <c r="C26" s="146"/>
      <c r="D26" s="373"/>
      <c r="E26" s="374"/>
      <c r="F26" s="374"/>
      <c r="G26" s="375"/>
      <c r="H26" s="375"/>
      <c r="I26" s="341">
        <f t="shared" si="2"/>
        <v>0</v>
      </c>
    </row>
    <row r="27" spans="1:9" x14ac:dyDescent="0.25">
      <c r="A27" s="198"/>
      <c r="B27" s="146"/>
      <c r="C27" s="146"/>
      <c r="D27" s="373"/>
      <c r="E27" s="374"/>
      <c r="F27" s="374"/>
      <c r="G27" s="375"/>
      <c r="H27" s="375"/>
      <c r="I27" s="341">
        <f t="shared" si="2"/>
        <v>0</v>
      </c>
    </row>
    <row r="28" spans="1:9" s="308" customFormat="1" ht="13.5" thickBot="1" x14ac:dyDescent="0.3">
      <c r="A28" s="214"/>
      <c r="B28" s="337"/>
      <c r="C28" s="337" t="s">
        <v>146</v>
      </c>
      <c r="D28" s="338">
        <f t="shared" ref="D28:H28" si="3">SUM(D21:D27)</f>
        <v>0</v>
      </c>
      <c r="E28" s="338">
        <f t="shared" si="3"/>
        <v>0</v>
      </c>
      <c r="F28" s="338">
        <f t="shared" si="3"/>
        <v>0</v>
      </c>
      <c r="G28" s="338">
        <f t="shared" si="3"/>
        <v>0</v>
      </c>
      <c r="H28" s="338">
        <f t="shared" si="3"/>
        <v>0</v>
      </c>
      <c r="I28" s="339">
        <f>SUM(I21:I27)</f>
        <v>0</v>
      </c>
    </row>
    <row r="29" spans="1:9" s="497" customFormat="1" ht="7.5" customHeight="1" thickBot="1" x14ac:dyDescent="0.3">
      <c r="A29" s="494"/>
      <c r="B29" s="495"/>
      <c r="C29" s="495"/>
      <c r="D29" s="496"/>
      <c r="E29" s="496"/>
      <c r="F29" s="496"/>
      <c r="G29" s="496"/>
      <c r="H29" s="496"/>
      <c r="I29" s="496"/>
    </row>
    <row r="30" spans="1:9" ht="28.5" thickBot="1" x14ac:dyDescent="0.3">
      <c r="A30" s="156" t="s">
        <v>194</v>
      </c>
      <c r="B30" s="207" t="s">
        <v>125</v>
      </c>
      <c r="C30" s="205" t="s">
        <v>207</v>
      </c>
      <c r="D30" s="377" t="s">
        <v>97</v>
      </c>
      <c r="E30" s="377" t="s">
        <v>100</v>
      </c>
      <c r="F30" s="211" t="s">
        <v>98</v>
      </c>
      <c r="G30" s="377" t="s">
        <v>227</v>
      </c>
      <c r="H30" s="377" t="s">
        <v>228</v>
      </c>
      <c r="I30" s="212" t="s">
        <v>121</v>
      </c>
    </row>
    <row r="31" spans="1:9" x14ac:dyDescent="0.25">
      <c r="A31" s="198"/>
      <c r="B31" s="370"/>
      <c r="C31" s="364"/>
      <c r="D31" s="373"/>
      <c r="E31" s="374"/>
      <c r="F31" s="374"/>
      <c r="G31" s="375"/>
      <c r="H31" s="375"/>
      <c r="I31" s="341">
        <f>SUM(D31:H31)</f>
        <v>0</v>
      </c>
    </row>
    <row r="32" spans="1:9" x14ac:dyDescent="0.25">
      <c r="A32" s="198"/>
      <c r="B32" s="370"/>
      <c r="C32" s="145"/>
      <c r="D32" s="373"/>
      <c r="E32" s="374"/>
      <c r="F32" s="374"/>
      <c r="G32" s="375"/>
      <c r="H32" s="375"/>
      <c r="I32" s="341">
        <f t="shared" ref="I32:I34" si="4">SUM(D32:H32)</f>
        <v>0</v>
      </c>
    </row>
    <row r="33" spans="1:9" x14ac:dyDescent="0.25">
      <c r="A33" s="198"/>
      <c r="B33" s="370"/>
      <c r="C33" s="145"/>
      <c r="D33" s="373"/>
      <c r="E33" s="374"/>
      <c r="F33" s="374"/>
      <c r="G33" s="375"/>
      <c r="H33" s="375"/>
      <c r="I33" s="341">
        <f t="shared" si="4"/>
        <v>0</v>
      </c>
    </row>
    <row r="34" spans="1:9" x14ac:dyDescent="0.25">
      <c r="A34" s="198"/>
      <c r="B34" s="146"/>
      <c r="C34" s="146"/>
      <c r="D34" s="373"/>
      <c r="E34" s="374"/>
      <c r="F34" s="374"/>
      <c r="G34" s="375"/>
      <c r="H34" s="375"/>
      <c r="I34" s="341">
        <f t="shared" si="4"/>
        <v>0</v>
      </c>
    </row>
    <row r="35" spans="1:9" s="308" customFormat="1" ht="13.5" thickBot="1" x14ac:dyDescent="0.3">
      <c r="A35" s="214"/>
      <c r="B35" s="337"/>
      <c r="C35" s="337" t="s">
        <v>146</v>
      </c>
      <c r="D35" s="338">
        <f>SUM(D31:D34)</f>
        <v>0</v>
      </c>
      <c r="E35" s="338">
        <f>SUM(E31:E34)</f>
        <v>0</v>
      </c>
      <c r="F35" s="338">
        <f>SUM(F31:F34)</f>
        <v>0</v>
      </c>
      <c r="G35" s="338">
        <f>SUM(G31:G34)</f>
        <v>0</v>
      </c>
      <c r="H35" s="338">
        <f>SUM(H31:H34)</f>
        <v>0</v>
      </c>
      <c r="I35" s="339">
        <f>SUM(D35:H35)</f>
        <v>0</v>
      </c>
    </row>
    <row r="36" spans="1:9" ht="9.75" customHeight="1" thickBot="1" x14ac:dyDescent="0.3">
      <c r="A36" s="317"/>
      <c r="B36" s="490"/>
      <c r="C36" s="490"/>
      <c r="D36" s="491"/>
      <c r="E36" s="492"/>
      <c r="F36" s="492"/>
      <c r="G36" s="492"/>
      <c r="H36" s="492"/>
      <c r="I36" s="493"/>
    </row>
    <row r="37" spans="1:9" s="308" customFormat="1" ht="15.75" customHeight="1" thickBot="1" x14ac:dyDescent="0.3">
      <c r="A37" s="188"/>
      <c r="B37" s="318" t="s">
        <v>126</v>
      </c>
      <c r="C37" s="318"/>
      <c r="D37" s="323">
        <f t="shared" ref="D37:I37" si="5">D17+D28+D35</f>
        <v>0</v>
      </c>
      <c r="E37" s="323">
        <f t="shared" si="5"/>
        <v>0</v>
      </c>
      <c r="F37" s="323">
        <f t="shared" si="5"/>
        <v>0</v>
      </c>
      <c r="G37" s="323">
        <f t="shared" si="5"/>
        <v>0</v>
      </c>
      <c r="H37" s="323">
        <f t="shared" si="5"/>
        <v>0</v>
      </c>
      <c r="I37" s="340">
        <f t="shared" si="5"/>
        <v>0</v>
      </c>
    </row>
    <row r="38" spans="1:9" ht="13.5" thickBot="1" x14ac:dyDescent="0.3">
      <c r="D38" s="491"/>
      <c r="E38" s="492"/>
      <c r="F38" s="492"/>
      <c r="G38" s="492"/>
      <c r="H38" s="492"/>
      <c r="I38" s="493"/>
    </row>
    <row r="39" spans="1:9" ht="11.25" customHeight="1" x14ac:dyDescent="0.25">
      <c r="A39" s="724" t="s">
        <v>183</v>
      </c>
      <c r="B39" s="725"/>
      <c r="C39" s="725"/>
      <c r="D39" s="725"/>
      <c r="E39" s="725"/>
      <c r="F39" s="725"/>
      <c r="G39" s="725"/>
      <c r="H39" s="725"/>
      <c r="I39" s="726"/>
    </row>
    <row r="40" spans="1:9" ht="11.25" customHeight="1" thickBot="1" x14ac:dyDescent="0.3">
      <c r="A40" s="727"/>
      <c r="B40" s="728"/>
      <c r="C40" s="728"/>
      <c r="D40" s="728"/>
      <c r="E40" s="728"/>
      <c r="F40" s="728"/>
      <c r="G40" s="728"/>
      <c r="H40" s="728"/>
      <c r="I40" s="729"/>
    </row>
  </sheetData>
  <sheetProtection sheet="1" formatCells="0" formatColumns="0" formatRows="0" insertRows="0" deleteRows="0"/>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I1"/>
    <mergeCell ref="A1:B1"/>
    <mergeCell ref="A2:I2"/>
    <mergeCell ref="A3:I3"/>
    <mergeCell ref="A39:I40"/>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Z70"/>
  <sheetViews>
    <sheetView showGridLines="0" zoomScale="90" workbookViewId="0">
      <selection activeCell="A2" sqref="A2:E2"/>
    </sheetView>
  </sheetViews>
  <sheetFormatPr defaultColWidth="9.1796875" defaultRowHeight="12.5" x14ac:dyDescent="0.25"/>
  <cols>
    <col min="1" max="1" width="8" style="9" customWidth="1"/>
    <col min="2" max="2" width="57.453125" style="9" customWidth="1"/>
    <col min="3" max="3" width="12.453125" style="313" customWidth="1"/>
    <col min="4" max="4" width="28.26953125" style="342" customWidth="1"/>
    <col min="5" max="5" width="50.81640625" style="314" customWidth="1"/>
    <col min="6" max="26" width="9.1796875" style="3"/>
    <col min="27" max="16384" width="9.1796875" style="9"/>
  </cols>
  <sheetData>
    <row r="1" spans="1:11" s="89" customFormat="1" ht="12.75" customHeight="1" x14ac:dyDescent="0.25">
      <c r="A1" s="742" t="s">
        <v>163</v>
      </c>
      <c r="B1" s="742"/>
      <c r="C1" s="90"/>
      <c r="D1" s="91"/>
      <c r="E1" s="327"/>
      <c r="F1" s="269"/>
      <c r="G1" s="269"/>
      <c r="H1" s="269"/>
    </row>
    <row r="2" spans="1:11" s="6" customFormat="1" ht="18.5" thickBot="1" x14ac:dyDescent="0.3">
      <c r="A2" s="743" t="s">
        <v>94</v>
      </c>
      <c r="B2" s="743"/>
      <c r="C2" s="743"/>
      <c r="D2" s="743"/>
      <c r="E2" s="743"/>
      <c r="F2" s="10"/>
      <c r="G2" s="10"/>
      <c r="H2" s="10"/>
      <c r="I2" s="5"/>
      <c r="J2" s="5"/>
      <c r="K2" s="5"/>
    </row>
    <row r="3" spans="1:11" s="3" customFormat="1" ht="74.25" customHeight="1" thickBot="1" x14ac:dyDescent="0.3">
      <c r="A3" s="735" t="s">
        <v>240</v>
      </c>
      <c r="B3" s="736"/>
      <c r="C3" s="736"/>
      <c r="D3" s="736"/>
      <c r="E3" s="737"/>
    </row>
    <row r="4" spans="1:11" s="3" customFormat="1" ht="11.25" customHeight="1" thickBot="1" x14ac:dyDescent="0.3">
      <c r="B4" s="1"/>
      <c r="C4" s="57"/>
      <c r="D4" s="60"/>
      <c r="E4" s="7"/>
    </row>
    <row r="5" spans="1:11" ht="15.75" customHeight="1" thickBot="1" x14ac:dyDescent="0.35">
      <c r="A5" s="744" t="s">
        <v>219</v>
      </c>
      <c r="B5" s="745"/>
      <c r="C5" s="745"/>
      <c r="D5" s="745"/>
      <c r="E5" s="746"/>
    </row>
    <row r="6" spans="1:11" s="3" customFormat="1" ht="13" thickBot="1" x14ac:dyDescent="0.3">
      <c r="B6" s="1"/>
      <c r="C6" s="57"/>
      <c r="D6" s="60"/>
      <c r="E6" s="7"/>
    </row>
    <row r="7" spans="1:11" s="2" customFormat="1" ht="26.5" thickBot="1" x14ac:dyDescent="0.3">
      <c r="A7" s="138" t="s">
        <v>194</v>
      </c>
      <c r="B7" s="207" t="s">
        <v>140</v>
      </c>
      <c r="C7" s="209" t="s">
        <v>141</v>
      </c>
      <c r="D7" s="210" t="s">
        <v>107</v>
      </c>
      <c r="E7" s="268" t="s">
        <v>108</v>
      </c>
    </row>
    <row r="8" spans="1:11" s="2" customFormat="1" ht="14.5" thickBot="1" x14ac:dyDescent="0.3">
      <c r="A8" s="738" t="s">
        <v>97</v>
      </c>
      <c r="B8" s="739"/>
      <c r="C8" s="739"/>
      <c r="D8" s="739"/>
      <c r="E8" s="740"/>
    </row>
    <row r="9" spans="1:11" s="343" customFormat="1" ht="13" thickBot="1" x14ac:dyDescent="0.3">
      <c r="A9" s="197">
        <v>3</v>
      </c>
      <c r="B9" s="201" t="s">
        <v>185</v>
      </c>
      <c r="C9" s="178">
        <v>28000</v>
      </c>
      <c r="D9" s="215" t="s">
        <v>0</v>
      </c>
      <c r="E9" s="179" t="s">
        <v>1</v>
      </c>
    </row>
    <row r="10" spans="1:11" x14ac:dyDescent="0.25">
      <c r="A10" s="198"/>
      <c r="B10" s="190"/>
      <c r="C10" s="133"/>
      <c r="D10" s="148"/>
      <c r="E10" s="137"/>
    </row>
    <row r="11" spans="1:11" x14ac:dyDescent="0.25">
      <c r="A11" s="198"/>
      <c r="B11" s="190"/>
      <c r="C11" s="133"/>
      <c r="D11" s="148"/>
      <c r="E11" s="137"/>
    </row>
    <row r="12" spans="1:11" x14ac:dyDescent="0.25">
      <c r="A12" s="198"/>
      <c r="B12" s="190"/>
      <c r="C12" s="133"/>
      <c r="D12" s="148"/>
      <c r="E12" s="137"/>
    </row>
    <row r="13" spans="1:11" x14ac:dyDescent="0.25">
      <c r="A13" s="198"/>
      <c r="B13" s="190"/>
      <c r="C13" s="133"/>
      <c r="D13" s="148"/>
      <c r="E13" s="137"/>
    </row>
    <row r="14" spans="1:11" ht="13" thickBot="1" x14ac:dyDescent="0.3">
      <c r="A14" s="199"/>
      <c r="B14" s="194"/>
      <c r="C14" s="217"/>
      <c r="D14" s="218"/>
      <c r="E14" s="175"/>
    </row>
    <row r="15" spans="1:11" s="3" customFormat="1" ht="13.5" thickBot="1" x14ac:dyDescent="0.3">
      <c r="A15" s="176"/>
      <c r="B15" s="318" t="s">
        <v>101</v>
      </c>
      <c r="C15" s="320">
        <f>SUM(C10:C14)</f>
        <v>0</v>
      </c>
      <c r="D15" s="344"/>
      <c r="E15" s="345"/>
    </row>
    <row r="16" spans="1:11" s="2" customFormat="1" ht="14.5" thickBot="1" x14ac:dyDescent="0.3">
      <c r="A16" s="738" t="s">
        <v>100</v>
      </c>
      <c r="B16" s="739"/>
      <c r="C16" s="739"/>
      <c r="D16" s="739"/>
      <c r="E16" s="740"/>
    </row>
    <row r="17" spans="1:5" x14ac:dyDescent="0.25">
      <c r="A17" s="200"/>
      <c r="B17" s="189"/>
      <c r="C17" s="133"/>
      <c r="D17" s="216"/>
      <c r="E17" s="134"/>
    </row>
    <row r="18" spans="1:5" x14ac:dyDescent="0.25">
      <c r="A18" s="198"/>
      <c r="B18" s="190"/>
      <c r="C18" s="141"/>
      <c r="D18" s="148"/>
      <c r="E18" s="137"/>
    </row>
    <row r="19" spans="1:5" x14ac:dyDescent="0.25">
      <c r="A19" s="198"/>
      <c r="B19" s="190"/>
      <c r="C19" s="141"/>
      <c r="D19" s="148"/>
      <c r="E19" s="137"/>
    </row>
    <row r="20" spans="1:5" x14ac:dyDescent="0.25">
      <c r="A20" s="198"/>
      <c r="B20" s="190"/>
      <c r="C20" s="141"/>
      <c r="D20" s="148"/>
      <c r="E20" s="137"/>
    </row>
    <row r="21" spans="1:5" ht="13" thickBot="1" x14ac:dyDescent="0.3">
      <c r="A21" s="199"/>
      <c r="B21" s="194"/>
      <c r="C21" s="184"/>
      <c r="D21" s="218"/>
      <c r="E21" s="175"/>
    </row>
    <row r="22" spans="1:5" s="3" customFormat="1" ht="13.5" thickBot="1" x14ac:dyDescent="0.3">
      <c r="A22" s="176"/>
      <c r="B22" s="318" t="s">
        <v>102</v>
      </c>
      <c r="C22" s="320">
        <f>SUM(C17:C21)</f>
        <v>0</v>
      </c>
      <c r="D22" s="344"/>
      <c r="E22" s="345"/>
    </row>
    <row r="23" spans="1:5" s="3" customFormat="1" ht="14.5" thickBot="1" x14ac:dyDescent="0.3">
      <c r="A23" s="738" t="s">
        <v>98</v>
      </c>
      <c r="B23" s="739"/>
      <c r="C23" s="739"/>
      <c r="D23" s="739"/>
      <c r="E23" s="740"/>
    </row>
    <row r="24" spans="1:5" x14ac:dyDescent="0.25">
      <c r="A24" s="200"/>
      <c r="B24" s="189"/>
      <c r="C24" s="133"/>
      <c r="D24" s="216"/>
      <c r="E24" s="134"/>
    </row>
    <row r="25" spans="1:5" x14ac:dyDescent="0.25">
      <c r="A25" s="198"/>
      <c r="B25" s="190"/>
      <c r="C25" s="141"/>
      <c r="D25" s="148"/>
      <c r="E25" s="137"/>
    </row>
    <row r="26" spans="1:5" x14ac:dyDescent="0.25">
      <c r="A26" s="198"/>
      <c r="B26" s="190"/>
      <c r="C26" s="141"/>
      <c r="D26" s="148"/>
      <c r="E26" s="137"/>
    </row>
    <row r="27" spans="1:5" x14ac:dyDescent="0.25">
      <c r="A27" s="198"/>
      <c r="B27" s="190"/>
      <c r="C27" s="141"/>
      <c r="D27" s="148"/>
      <c r="E27" s="137"/>
    </row>
    <row r="28" spans="1:5" ht="13" thickBot="1" x14ac:dyDescent="0.3">
      <c r="A28" s="199"/>
      <c r="B28" s="194"/>
      <c r="C28" s="184"/>
      <c r="D28" s="218"/>
      <c r="E28" s="175"/>
    </row>
    <row r="29" spans="1:5" s="3" customFormat="1" ht="15.75" customHeight="1" thickBot="1" x14ac:dyDescent="0.3">
      <c r="A29" s="176"/>
      <c r="B29" s="318" t="s">
        <v>103</v>
      </c>
      <c r="C29" s="320">
        <f>SUM(C24:C28)</f>
        <v>0</v>
      </c>
      <c r="D29" s="344"/>
      <c r="E29" s="345"/>
    </row>
    <row r="30" spans="1:5" s="3" customFormat="1" ht="15.75" customHeight="1" thickBot="1" x14ac:dyDescent="0.3">
      <c r="A30" s="738" t="s">
        <v>227</v>
      </c>
      <c r="B30" s="739"/>
      <c r="C30" s="739"/>
      <c r="D30" s="739"/>
      <c r="E30" s="740"/>
    </row>
    <row r="31" spans="1:5" ht="15.75" customHeight="1" x14ac:dyDescent="0.25">
      <c r="A31" s="200"/>
      <c r="B31" s="189"/>
      <c r="C31" s="133"/>
      <c r="D31" s="216"/>
      <c r="E31" s="134"/>
    </row>
    <row r="32" spans="1:5" ht="15.75" customHeight="1" x14ac:dyDescent="0.25">
      <c r="A32" s="198"/>
      <c r="B32" s="190"/>
      <c r="C32" s="141"/>
      <c r="D32" s="148"/>
      <c r="E32" s="137"/>
    </row>
    <row r="33" spans="1:5" ht="15.75" customHeight="1" x14ac:dyDescent="0.25">
      <c r="A33" s="198"/>
      <c r="B33" s="190"/>
      <c r="C33" s="141"/>
      <c r="D33" s="148"/>
      <c r="E33" s="137"/>
    </row>
    <row r="34" spans="1:5" ht="15.75" customHeight="1" x14ac:dyDescent="0.25">
      <c r="A34" s="198"/>
      <c r="B34" s="190"/>
      <c r="C34" s="141"/>
      <c r="D34" s="148"/>
      <c r="E34" s="137"/>
    </row>
    <row r="35" spans="1:5" ht="15.75" customHeight="1" thickBot="1" x14ac:dyDescent="0.3">
      <c r="A35" s="199"/>
      <c r="B35" s="194"/>
      <c r="C35" s="184"/>
      <c r="D35" s="218"/>
      <c r="E35" s="175"/>
    </row>
    <row r="36" spans="1:5" s="3" customFormat="1" ht="15.75" customHeight="1" thickBot="1" x14ac:dyDescent="0.3">
      <c r="A36" s="176"/>
      <c r="B36" s="318" t="s">
        <v>230</v>
      </c>
      <c r="C36" s="320">
        <f>SUM(C31:C35)</f>
        <v>0</v>
      </c>
      <c r="D36" s="344"/>
      <c r="E36" s="345"/>
    </row>
    <row r="37" spans="1:5" s="2" customFormat="1" ht="15.75" customHeight="1" thickBot="1" x14ac:dyDescent="0.3">
      <c r="A37" s="738" t="s">
        <v>228</v>
      </c>
      <c r="B37" s="739"/>
      <c r="C37" s="739"/>
      <c r="D37" s="739"/>
      <c r="E37" s="740"/>
    </row>
    <row r="38" spans="1:5" x14ac:dyDescent="0.25">
      <c r="A38" s="200"/>
      <c r="B38" s="189"/>
      <c r="C38" s="133"/>
      <c r="D38" s="216"/>
      <c r="E38" s="134"/>
    </row>
    <row r="39" spans="1:5" x14ac:dyDescent="0.25">
      <c r="A39" s="198"/>
      <c r="B39" s="190"/>
      <c r="C39" s="133"/>
      <c r="D39" s="148"/>
      <c r="E39" s="137"/>
    </row>
    <row r="40" spans="1:5" x14ac:dyDescent="0.25">
      <c r="A40" s="198"/>
      <c r="B40" s="190"/>
      <c r="C40" s="133"/>
      <c r="D40" s="148"/>
      <c r="E40" s="137"/>
    </row>
    <row r="41" spans="1:5" x14ac:dyDescent="0.25">
      <c r="A41" s="198"/>
      <c r="B41" s="190"/>
      <c r="C41" s="133"/>
      <c r="D41" s="148"/>
      <c r="E41" s="137"/>
    </row>
    <row r="42" spans="1:5" ht="13.5" customHeight="1" thickBot="1" x14ac:dyDescent="0.3">
      <c r="A42" s="199"/>
      <c r="B42" s="194"/>
      <c r="C42" s="217"/>
      <c r="D42" s="218"/>
      <c r="E42" s="175"/>
    </row>
    <row r="43" spans="1:5" s="3" customFormat="1" ht="13.5" customHeight="1" thickBot="1" x14ac:dyDescent="0.3">
      <c r="A43" s="176"/>
      <c r="B43" s="318" t="s">
        <v>229</v>
      </c>
      <c r="C43" s="320">
        <f>SUM(C38:C42)</f>
        <v>0</v>
      </c>
      <c r="D43" s="344"/>
      <c r="E43" s="345"/>
    </row>
    <row r="44" spans="1:5" s="2" customFormat="1" ht="13.5" customHeight="1" thickBot="1" x14ac:dyDescent="0.3">
      <c r="A44" s="188"/>
      <c r="B44" s="318" t="s">
        <v>137</v>
      </c>
      <c r="C44" s="323">
        <f>(C15+C22+C29+C36+C43)</f>
        <v>0</v>
      </c>
      <c r="D44" s="346"/>
      <c r="E44" s="347"/>
    </row>
    <row r="45" spans="1:5" s="3" customFormat="1" ht="13" thickBot="1" x14ac:dyDescent="0.3">
      <c r="C45" s="57"/>
      <c r="D45" s="60"/>
      <c r="E45" s="7"/>
    </row>
    <row r="46" spans="1:5" ht="11.25" customHeight="1" x14ac:dyDescent="0.25">
      <c r="A46" s="724" t="s">
        <v>183</v>
      </c>
      <c r="B46" s="725"/>
      <c r="C46" s="725"/>
      <c r="D46" s="725"/>
      <c r="E46" s="726"/>
    </row>
    <row r="47" spans="1:5" ht="11.25" customHeight="1" thickBot="1" x14ac:dyDescent="0.3">
      <c r="A47" s="727"/>
      <c r="B47" s="728"/>
      <c r="C47" s="728"/>
      <c r="D47" s="728"/>
      <c r="E47" s="729"/>
    </row>
    <row r="48" spans="1:5" s="3" customFormat="1" x14ac:dyDescent="0.25">
      <c r="C48" s="57"/>
      <c r="D48" s="60"/>
      <c r="E48" s="7"/>
    </row>
    <row r="49" spans="3:5" s="3" customFormat="1" x14ac:dyDescent="0.25">
      <c r="C49" s="57"/>
      <c r="D49" s="60"/>
      <c r="E49" s="7"/>
    </row>
    <row r="50" spans="3:5" s="3" customFormat="1" x14ac:dyDescent="0.25">
      <c r="C50" s="57"/>
      <c r="D50" s="60"/>
      <c r="E50" s="7"/>
    </row>
    <row r="51" spans="3:5" s="3" customFormat="1" x14ac:dyDescent="0.25">
      <c r="C51" s="57"/>
      <c r="D51" s="60"/>
      <c r="E51" s="7"/>
    </row>
    <row r="52" spans="3:5" s="3" customFormat="1" x14ac:dyDescent="0.25">
      <c r="C52" s="57"/>
      <c r="D52" s="60"/>
      <c r="E52" s="7"/>
    </row>
    <row r="53" spans="3:5" s="3" customFormat="1" x14ac:dyDescent="0.25">
      <c r="C53" s="57"/>
      <c r="D53" s="60"/>
      <c r="E53" s="7"/>
    </row>
    <row r="54" spans="3:5" s="3" customFormat="1" x14ac:dyDescent="0.25">
      <c r="C54" s="57"/>
      <c r="D54" s="60"/>
      <c r="E54" s="7"/>
    </row>
    <row r="55" spans="3:5" s="3" customFormat="1" x14ac:dyDescent="0.25">
      <c r="C55" s="57"/>
      <c r="D55" s="60"/>
      <c r="E55" s="7"/>
    </row>
    <row r="56" spans="3:5" s="3" customFormat="1" x14ac:dyDescent="0.25">
      <c r="C56" s="57"/>
      <c r="D56" s="60"/>
      <c r="E56" s="7"/>
    </row>
    <row r="57" spans="3:5" s="3" customFormat="1" x14ac:dyDescent="0.25">
      <c r="C57" s="57"/>
      <c r="D57" s="60"/>
      <c r="E57" s="7"/>
    </row>
    <row r="58" spans="3:5" s="3" customFormat="1" x14ac:dyDescent="0.25">
      <c r="C58" s="57"/>
      <c r="D58" s="60"/>
      <c r="E58" s="7"/>
    </row>
    <row r="59" spans="3:5" s="3" customFormat="1" x14ac:dyDescent="0.25">
      <c r="C59" s="57"/>
      <c r="D59" s="60"/>
      <c r="E59" s="7"/>
    </row>
    <row r="60" spans="3:5" s="3" customFormat="1" x14ac:dyDescent="0.25">
      <c r="C60" s="57"/>
      <c r="D60" s="60"/>
      <c r="E60" s="7"/>
    </row>
    <row r="61" spans="3:5" s="3" customFormat="1" x14ac:dyDescent="0.25">
      <c r="C61" s="57"/>
      <c r="D61" s="60"/>
      <c r="E61" s="7"/>
    </row>
    <row r="62" spans="3:5" s="3" customFormat="1" x14ac:dyDescent="0.25">
      <c r="C62" s="57"/>
      <c r="D62" s="60"/>
      <c r="E62" s="7"/>
    </row>
    <row r="63" spans="3:5" s="3" customFormat="1" x14ac:dyDescent="0.25">
      <c r="C63" s="57"/>
      <c r="D63" s="60"/>
      <c r="E63" s="7"/>
    </row>
    <row r="64" spans="3:5" s="3" customFormat="1" x14ac:dyDescent="0.25">
      <c r="C64" s="57"/>
      <c r="D64" s="60"/>
      <c r="E64" s="7"/>
    </row>
    <row r="65" spans="3:5" s="3" customFormat="1" x14ac:dyDescent="0.25">
      <c r="C65" s="57"/>
      <c r="D65" s="60"/>
      <c r="E65" s="7"/>
    </row>
    <row r="66" spans="3:5" s="3" customFormat="1" x14ac:dyDescent="0.25">
      <c r="C66" s="57"/>
      <c r="D66" s="60"/>
      <c r="E66" s="7"/>
    </row>
    <row r="67" spans="3:5" s="3" customFormat="1" x14ac:dyDescent="0.25">
      <c r="C67" s="57"/>
      <c r="D67" s="60"/>
      <c r="E67" s="7"/>
    </row>
    <row r="68" spans="3:5" s="3" customFormat="1" x14ac:dyDescent="0.25">
      <c r="C68" s="57"/>
      <c r="D68" s="60"/>
      <c r="E68" s="7"/>
    </row>
    <row r="69" spans="3:5" s="3" customFormat="1" x14ac:dyDescent="0.25">
      <c r="C69" s="57"/>
      <c r="D69" s="60"/>
      <c r="E69" s="7"/>
    </row>
    <row r="70" spans="3:5" s="3" customFormat="1" x14ac:dyDescent="0.25">
      <c r="C70" s="57"/>
      <c r="D70" s="60"/>
      <c r="E70" s="7"/>
    </row>
  </sheetData>
  <sheetProtection sheet="1" objects="1" scenarios="1" formatCells="0" formatColumns="0" formatRows="0" insertRows="0" deleteRows="0"/>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50"/>
  <sheetViews>
    <sheetView showGridLines="0" zoomScale="90" workbookViewId="0">
      <selection sqref="A1:B1"/>
    </sheetView>
  </sheetViews>
  <sheetFormatPr defaultColWidth="9.1796875" defaultRowHeight="12.5" x14ac:dyDescent="0.25"/>
  <cols>
    <col min="1" max="1" width="7.7265625" style="9" customWidth="1"/>
    <col min="2" max="2" width="42.26953125" style="9" customWidth="1"/>
    <col min="3" max="3" width="14.1796875" style="313" customWidth="1"/>
    <col min="4" max="4" width="36.1796875" style="348" customWidth="1"/>
    <col min="5" max="5" width="61.7265625" style="314" customWidth="1"/>
    <col min="6" max="16384" width="9.1796875" style="9"/>
  </cols>
  <sheetData>
    <row r="1" spans="1:8" s="481" customFormat="1" ht="12.75" customHeight="1" x14ac:dyDescent="0.25">
      <c r="A1" s="731" t="s">
        <v>163</v>
      </c>
      <c r="B1" s="731"/>
      <c r="C1" s="302"/>
      <c r="D1" s="382"/>
      <c r="E1" s="306"/>
    </row>
    <row r="2" spans="1:8" s="483" customFormat="1" ht="18.5" thickBot="1" x14ac:dyDescent="0.3">
      <c r="A2" s="747" t="s">
        <v>95</v>
      </c>
      <c r="B2" s="747"/>
      <c r="C2" s="747"/>
      <c r="D2" s="747"/>
      <c r="E2" s="747"/>
      <c r="F2" s="482"/>
      <c r="G2" s="482"/>
      <c r="H2" s="482"/>
    </row>
    <row r="3" spans="1:8" ht="75" customHeight="1" thickBot="1" x14ac:dyDescent="0.3">
      <c r="A3" s="748" t="s">
        <v>241</v>
      </c>
      <c r="B3" s="749"/>
      <c r="C3" s="749"/>
      <c r="D3" s="749"/>
      <c r="E3" s="750"/>
    </row>
    <row r="4" spans="1:8" ht="6.75" customHeight="1" thickBot="1" x14ac:dyDescent="0.3">
      <c r="A4" s="3"/>
      <c r="B4" s="1"/>
      <c r="C4" s="57"/>
      <c r="D4" s="61"/>
      <c r="E4" s="7"/>
    </row>
    <row r="5" spans="1:8" s="485" customFormat="1" ht="26.5" thickBot="1" x14ac:dyDescent="0.3">
      <c r="A5" s="156" t="s">
        <v>194</v>
      </c>
      <c r="B5" s="207" t="s">
        <v>195</v>
      </c>
      <c r="C5" s="209" t="s">
        <v>123</v>
      </c>
      <c r="D5" s="210" t="s">
        <v>107</v>
      </c>
      <c r="E5" s="378" t="s">
        <v>108</v>
      </c>
    </row>
    <row r="6" spans="1:8" s="308" customFormat="1" ht="15" customHeight="1" thickBot="1" x14ac:dyDescent="0.3">
      <c r="A6" s="738" t="s">
        <v>97</v>
      </c>
      <c r="B6" s="739"/>
      <c r="C6" s="739"/>
      <c r="D6" s="739"/>
      <c r="E6" s="740"/>
    </row>
    <row r="7" spans="1:8" ht="13.5" customHeight="1" thickBot="1" x14ac:dyDescent="0.3">
      <c r="A7" s="182">
        <v>5</v>
      </c>
      <c r="B7" s="177" t="s">
        <v>196</v>
      </c>
      <c r="C7" s="178">
        <v>16000</v>
      </c>
      <c r="D7" s="219" t="s">
        <v>147</v>
      </c>
      <c r="E7" s="179" t="s">
        <v>148</v>
      </c>
    </row>
    <row r="8" spans="1:8" x14ac:dyDescent="0.25">
      <c r="A8" s="198"/>
      <c r="B8" s="371"/>
      <c r="C8" s="141"/>
      <c r="D8" s="149"/>
      <c r="E8" s="134"/>
    </row>
    <row r="9" spans="1:8" x14ac:dyDescent="0.25">
      <c r="A9" s="198"/>
      <c r="B9" s="189"/>
      <c r="C9" s="141"/>
      <c r="D9" s="149"/>
      <c r="E9" s="134"/>
    </row>
    <row r="10" spans="1:8" x14ac:dyDescent="0.25">
      <c r="A10" s="198"/>
      <c r="B10" s="190"/>
      <c r="C10" s="141"/>
      <c r="D10" s="150"/>
      <c r="E10" s="137"/>
    </row>
    <row r="11" spans="1:8" x14ac:dyDescent="0.25">
      <c r="A11" s="198"/>
      <c r="B11" s="190"/>
      <c r="C11" s="141"/>
      <c r="D11" s="150"/>
      <c r="E11" s="137"/>
    </row>
    <row r="12" spans="1:8" x14ac:dyDescent="0.25">
      <c r="A12" s="198"/>
      <c r="B12" s="190"/>
      <c r="C12" s="141"/>
      <c r="D12" s="150"/>
      <c r="E12" s="137"/>
    </row>
    <row r="13" spans="1:8" ht="13" thickBot="1" x14ac:dyDescent="0.3">
      <c r="A13" s="199"/>
      <c r="B13" s="194"/>
      <c r="C13" s="184"/>
      <c r="D13" s="220"/>
      <c r="E13" s="175"/>
    </row>
    <row r="14" spans="1:8" ht="13.5" thickBot="1" x14ac:dyDescent="0.3">
      <c r="A14" s="176"/>
      <c r="B14" s="318" t="s">
        <v>101</v>
      </c>
      <c r="C14" s="320">
        <f>SUM(C8:C13)</f>
        <v>0</v>
      </c>
      <c r="D14" s="349"/>
      <c r="E14" s="345"/>
    </row>
    <row r="15" spans="1:8" s="308" customFormat="1" ht="14.5" thickBot="1" x14ac:dyDescent="0.3">
      <c r="A15" s="138"/>
      <c r="B15" s="739" t="s">
        <v>100</v>
      </c>
      <c r="C15" s="739"/>
      <c r="D15" s="739"/>
      <c r="E15" s="740"/>
    </row>
    <row r="16" spans="1:8" ht="13" x14ac:dyDescent="0.25">
      <c r="A16" s="200"/>
      <c r="B16" s="221"/>
      <c r="C16" s="141"/>
      <c r="D16" s="149"/>
      <c r="E16" s="134"/>
    </row>
    <row r="17" spans="1:5" x14ac:dyDescent="0.25">
      <c r="A17" s="198"/>
      <c r="B17" s="190"/>
      <c r="C17" s="141"/>
      <c r="D17" s="150"/>
      <c r="E17" s="137"/>
    </row>
    <row r="18" spans="1:5" x14ac:dyDescent="0.25">
      <c r="A18" s="198"/>
      <c r="B18" s="190"/>
      <c r="C18" s="141"/>
      <c r="D18" s="150"/>
      <c r="E18" s="137"/>
    </row>
    <row r="19" spans="1:5" x14ac:dyDescent="0.25">
      <c r="A19" s="198"/>
      <c r="B19" s="190"/>
      <c r="C19" s="141"/>
      <c r="D19" s="150"/>
      <c r="E19" s="137"/>
    </row>
    <row r="20" spans="1:5" x14ac:dyDescent="0.25">
      <c r="A20" s="198"/>
      <c r="B20" s="190"/>
      <c r="C20" s="141"/>
      <c r="D20" s="150"/>
      <c r="E20" s="137"/>
    </row>
    <row r="21" spans="1:5" ht="13" thickBot="1" x14ac:dyDescent="0.3">
      <c r="A21" s="199"/>
      <c r="B21" s="194"/>
      <c r="C21" s="184"/>
      <c r="D21" s="220"/>
      <c r="E21" s="175"/>
    </row>
    <row r="22" spans="1:5" ht="13.5" thickBot="1" x14ac:dyDescent="0.3">
      <c r="A22" s="176"/>
      <c r="B22" s="318" t="s">
        <v>102</v>
      </c>
      <c r="C22" s="320">
        <f>SUM(C16:C21)</f>
        <v>0</v>
      </c>
      <c r="D22" s="349"/>
      <c r="E22" s="345"/>
    </row>
    <row r="23" spans="1:5" s="308" customFormat="1" ht="14.5" thickBot="1" x14ac:dyDescent="0.3">
      <c r="A23" s="138"/>
      <c r="B23" s="739" t="s">
        <v>98</v>
      </c>
      <c r="C23" s="739"/>
      <c r="D23" s="739"/>
      <c r="E23" s="740"/>
    </row>
    <row r="24" spans="1:5" ht="13" x14ac:dyDescent="0.25">
      <c r="A24" s="200"/>
      <c r="B24" s="221"/>
      <c r="C24" s="141"/>
      <c r="D24" s="149"/>
      <c r="E24" s="134"/>
    </row>
    <row r="25" spans="1:5" x14ac:dyDescent="0.25">
      <c r="A25" s="198"/>
      <c r="B25" s="189"/>
      <c r="C25" s="141"/>
      <c r="D25" s="149"/>
      <c r="E25" s="134"/>
    </row>
    <row r="26" spans="1:5" x14ac:dyDescent="0.25">
      <c r="A26" s="198"/>
      <c r="B26" s="190"/>
      <c r="C26" s="141"/>
      <c r="D26" s="150"/>
      <c r="E26" s="137"/>
    </row>
    <row r="27" spans="1:5" x14ac:dyDescent="0.25">
      <c r="A27" s="198"/>
      <c r="B27" s="190"/>
      <c r="C27" s="141"/>
      <c r="D27" s="150"/>
      <c r="E27" s="137"/>
    </row>
    <row r="28" spans="1:5" x14ac:dyDescent="0.25">
      <c r="A28" s="198"/>
      <c r="B28" s="190"/>
      <c r="C28" s="141"/>
      <c r="D28" s="150"/>
      <c r="E28" s="137"/>
    </row>
    <row r="29" spans="1:5" ht="13" thickBot="1" x14ac:dyDescent="0.3">
      <c r="A29" s="199"/>
      <c r="B29" s="194"/>
      <c r="C29" s="184"/>
      <c r="D29" s="220"/>
      <c r="E29" s="175"/>
    </row>
    <row r="30" spans="1:5" ht="13.5" thickBot="1" x14ac:dyDescent="0.3">
      <c r="A30" s="176"/>
      <c r="B30" s="318" t="s">
        <v>103</v>
      </c>
      <c r="C30" s="320">
        <f>SUM(C24:C29)</f>
        <v>0</v>
      </c>
      <c r="D30" s="349"/>
      <c r="E30" s="345"/>
    </row>
    <row r="31" spans="1:5" s="308" customFormat="1" ht="14.5" thickBot="1" x14ac:dyDescent="0.3">
      <c r="A31" s="138"/>
      <c r="B31" s="739" t="s">
        <v>227</v>
      </c>
      <c r="C31" s="739"/>
      <c r="D31" s="739"/>
      <c r="E31" s="740"/>
    </row>
    <row r="32" spans="1:5" ht="13" x14ac:dyDescent="0.25">
      <c r="A32" s="200"/>
      <c r="B32" s="221"/>
      <c r="C32" s="141"/>
      <c r="D32" s="149"/>
      <c r="E32" s="134"/>
    </row>
    <row r="33" spans="1:5" x14ac:dyDescent="0.25">
      <c r="A33" s="198"/>
      <c r="B33" s="189"/>
      <c r="C33" s="141"/>
      <c r="D33" s="149"/>
      <c r="E33" s="134"/>
    </row>
    <row r="34" spans="1:5" x14ac:dyDescent="0.25">
      <c r="A34" s="198"/>
      <c r="B34" s="190"/>
      <c r="C34" s="141"/>
      <c r="D34" s="150"/>
      <c r="E34" s="137"/>
    </row>
    <row r="35" spans="1:5" x14ac:dyDescent="0.25">
      <c r="A35" s="198"/>
      <c r="B35" s="190"/>
      <c r="C35" s="141"/>
      <c r="D35" s="150"/>
      <c r="E35" s="137"/>
    </row>
    <row r="36" spans="1:5" x14ac:dyDescent="0.25">
      <c r="A36" s="198"/>
      <c r="B36" s="190"/>
      <c r="C36" s="141"/>
      <c r="D36" s="150"/>
      <c r="E36" s="137"/>
    </row>
    <row r="37" spans="1:5" ht="13" thickBot="1" x14ac:dyDescent="0.3">
      <c r="A37" s="199"/>
      <c r="B37" s="194"/>
      <c r="C37" s="184"/>
      <c r="D37" s="220"/>
      <c r="E37" s="175"/>
    </row>
    <row r="38" spans="1:5" ht="13.5" thickBot="1" x14ac:dyDescent="0.3">
      <c r="A38" s="176"/>
      <c r="B38" s="318" t="s">
        <v>230</v>
      </c>
      <c r="C38" s="320">
        <f>SUM(C32:C37)</f>
        <v>0</v>
      </c>
      <c r="D38" s="349"/>
      <c r="E38" s="345"/>
    </row>
    <row r="39" spans="1:5" ht="14.5" thickBot="1" x14ac:dyDescent="0.3">
      <c r="A39" s="138"/>
      <c r="B39" s="739" t="s">
        <v>228</v>
      </c>
      <c r="C39" s="739"/>
      <c r="D39" s="739"/>
      <c r="E39" s="740"/>
    </row>
    <row r="40" spans="1:5" s="308" customFormat="1" ht="13" x14ac:dyDescent="0.25">
      <c r="A40" s="200"/>
      <c r="B40" s="221"/>
      <c r="C40" s="141"/>
      <c r="D40" s="149"/>
      <c r="E40" s="134"/>
    </row>
    <row r="41" spans="1:5" x14ac:dyDescent="0.25">
      <c r="A41" s="198"/>
      <c r="B41" s="189"/>
      <c r="C41" s="141"/>
      <c r="D41" s="149"/>
      <c r="E41" s="134"/>
    </row>
    <row r="42" spans="1:5" ht="11.25" customHeight="1" x14ac:dyDescent="0.25">
      <c r="A42" s="198"/>
      <c r="B42" s="190"/>
      <c r="C42" s="141"/>
      <c r="D42" s="150"/>
      <c r="E42" s="137"/>
    </row>
    <row r="43" spans="1:5" ht="11.25" customHeight="1" x14ac:dyDescent="0.25">
      <c r="A43" s="198"/>
      <c r="B43" s="190"/>
      <c r="C43" s="141"/>
      <c r="D43" s="150"/>
      <c r="E43" s="137"/>
    </row>
    <row r="44" spans="1:5" x14ac:dyDescent="0.25">
      <c r="A44" s="198"/>
      <c r="B44" s="190"/>
      <c r="C44" s="141"/>
      <c r="D44" s="150"/>
      <c r="E44" s="137"/>
    </row>
    <row r="45" spans="1:5" ht="13" thickBot="1" x14ac:dyDescent="0.3">
      <c r="A45" s="199"/>
      <c r="B45" s="194"/>
      <c r="C45" s="184"/>
      <c r="D45" s="220"/>
      <c r="E45" s="175"/>
    </row>
    <row r="46" spans="1:5" ht="13.5" thickBot="1" x14ac:dyDescent="0.3">
      <c r="A46" s="176"/>
      <c r="B46" s="318" t="s">
        <v>229</v>
      </c>
      <c r="C46" s="320">
        <f>SUM(C40:C45)</f>
        <v>0</v>
      </c>
      <c r="D46" s="349"/>
      <c r="E46" s="345"/>
    </row>
    <row r="47" spans="1:5" ht="13.5" thickBot="1" x14ac:dyDescent="0.3">
      <c r="A47" s="188"/>
      <c r="B47" s="318" t="s">
        <v>137</v>
      </c>
      <c r="C47" s="350">
        <f>C30+C22+C14+C38+C46</f>
        <v>0</v>
      </c>
      <c r="D47" s="351"/>
      <c r="E47" s="347"/>
    </row>
    <row r="48" spans="1:5" ht="13" thickBot="1" x14ac:dyDescent="0.3"/>
    <row r="49" spans="1:5" x14ac:dyDescent="0.25">
      <c r="A49" s="724" t="s">
        <v>183</v>
      </c>
      <c r="B49" s="725"/>
      <c r="C49" s="725"/>
      <c r="D49" s="725"/>
      <c r="E49" s="726"/>
    </row>
    <row r="50" spans="1:5" ht="13" thickBot="1" x14ac:dyDescent="0.3">
      <c r="A50" s="727"/>
      <c r="B50" s="728"/>
      <c r="C50" s="728"/>
      <c r="D50" s="728"/>
      <c r="E50" s="729"/>
    </row>
  </sheetData>
  <sheetProtection sheet="1" formatCells="0" formatColumns="0" formatRows="0" insertRows="0" deleteRows="0"/>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2" ma:contentTypeDescription="Create a new document." ma:contentTypeScope="" ma:versionID="c081d0e0fc1e6a70757fbda827d292f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6d25355f9170a7bb8c3069deccb605ee"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PZK64XEQC5JR-1184640895-218</_dlc_DocId>
    <_dlc_DocIdUrl xmlns="c6d9b406-8ab6-4e35-b189-c607f551e6ff">
      <Url>https://eeredocman.ee.doe.gov/offices/EE-6/AdminLibrary/_layouts/15/DocIdRedir.aspx?ID=PZK64XEQC5JR-1184640895-218</Url>
      <Description>PZK64XEQC5JR-1184640895-218</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D48658B2-F1D4-4ED4-A383-4FF8572B3A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5C459A-88E6-4C69-A7A2-C889E476A057}">
  <ds:schemaRefs>
    <ds:schemaRef ds:uri="http://schemas.microsoft.com/office/2006/metadata/properties"/>
    <ds:schemaRef ds:uri="http://schemas.microsoft.com/office/infopath/2007/PartnerControls"/>
    <ds:schemaRef ds:uri="c6d9b406-8ab6-4e35-b189-c607f551e6ff"/>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SF-424A Minus FFRDC</vt:lpstr>
      <vt:lpstr>Alternate Budget Views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Aristegui, Brett C. </cp:lastModifiedBy>
  <cp:lastPrinted>2017-02-23T22:34:52Z</cp:lastPrinted>
  <dcterms:created xsi:type="dcterms:W3CDTF">2006-10-30T17:25:35Z</dcterms:created>
  <dcterms:modified xsi:type="dcterms:W3CDTF">2021-04-07T17:13:26Z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642d6244-c9c1-46b2-90e4-0f8bbd09b354</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ies>
</file>